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mc:AlternateContent xmlns:mc="http://schemas.openxmlformats.org/markup-compatibility/2006">
    <mc:Choice Requires="x15">
      <x15ac:absPath xmlns:x15ac="http://schemas.microsoft.com/office/spreadsheetml/2010/11/ac" url="C:\Users\user\Downloads\"/>
    </mc:Choice>
  </mc:AlternateContent>
  <bookViews>
    <workbookView xWindow="0" yWindow="0" windowWidth="27870" windowHeight="12585" firstSheet="1" activeTab="5"/>
  </bookViews>
  <sheets>
    <sheet name="регионы" sheetId="13" state="hidden" r:id="rId1"/>
    <sheet name="Правила заполнения" sheetId="17" r:id="rId2"/>
    <sheet name="Титул" sheetId="16" r:id="rId3"/>
    <sheet name="1 класс" sheetId="1" r:id="rId4"/>
    <sheet name="2 класс" sheetId="2" r:id="rId5"/>
    <sheet name="3 класс" sheetId="4" r:id="rId6"/>
    <sheet name="4 класс" sheetId="5" r:id="rId7"/>
    <sheet name="5 класс" sheetId="6" r:id="rId8"/>
    <sheet name="6 класс" sheetId="7" r:id="rId9"/>
    <sheet name="7 класс" sheetId="8" r:id="rId10"/>
    <sheet name="8 класс" sheetId="9" r:id="rId11"/>
    <sheet name="9 класс" sheetId="10" r:id="rId12"/>
    <sheet name="10 класс" sheetId="11" r:id="rId13"/>
    <sheet name="11 класс" sheetId="12" r:id="rId14"/>
  </sheets>
  <definedNames>
    <definedName name="_xlnm.Print_Area" localSheetId="1">'Правила заполнения'!$A$1:$U$43</definedName>
    <definedName name="_xlnm.Print_Area" localSheetId="2">Титул!$A$1:$T$38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C6" i="2" l="1"/>
  <c r="AC5" i="2"/>
  <c r="AB5" i="2"/>
  <c r="B5" i="12" l="1"/>
  <c r="B6" i="12"/>
  <c r="B7" i="12"/>
  <c r="B8" i="12"/>
  <c r="B9" i="12"/>
  <c r="B10" i="12"/>
  <c r="AC7" i="2"/>
  <c r="AC8" i="2"/>
  <c r="AC9" i="2"/>
  <c r="AC10" i="2"/>
  <c r="AA5" i="4" l="1"/>
  <c r="B5" i="1"/>
  <c r="B6" i="1"/>
  <c r="B7" i="1"/>
  <c r="B8" i="1"/>
  <c r="B9" i="1"/>
  <c r="B10" i="1"/>
  <c r="AF6" i="12"/>
  <c r="AG6" i="12"/>
  <c r="AF8" i="12"/>
  <c r="AH8" i="12" s="1"/>
  <c r="AG8" i="12"/>
  <c r="AF9" i="12"/>
  <c r="AG9" i="12"/>
  <c r="B8" i="11"/>
  <c r="AF8" i="11"/>
  <c r="AG8" i="11"/>
  <c r="B9" i="11"/>
  <c r="AF9" i="11"/>
  <c r="AG9" i="11"/>
  <c r="B5" i="11"/>
  <c r="B6" i="11"/>
  <c r="B7" i="11"/>
  <c r="B10" i="11"/>
  <c r="AF6" i="11"/>
  <c r="AG6" i="11"/>
  <c r="B8" i="10"/>
  <c r="AD8" i="10"/>
  <c r="AE8" i="10"/>
  <c r="B9" i="10"/>
  <c r="AD9" i="10"/>
  <c r="AE9" i="10"/>
  <c r="B5" i="10"/>
  <c r="B6" i="10"/>
  <c r="B7" i="10"/>
  <c r="B10" i="10"/>
  <c r="AD6" i="10"/>
  <c r="AE6" i="10"/>
  <c r="B5" i="9"/>
  <c r="B6" i="9"/>
  <c r="B7" i="9"/>
  <c r="B8" i="9"/>
  <c r="B9" i="9"/>
  <c r="B10" i="9"/>
  <c r="AD8" i="9"/>
  <c r="AE8" i="9"/>
  <c r="AD9" i="9"/>
  <c r="AE9" i="9"/>
  <c r="AD6" i="9"/>
  <c r="AE6" i="9"/>
  <c r="AH9" i="12" l="1"/>
  <c r="AH6" i="12"/>
  <c r="AH8" i="11"/>
  <c r="AH9" i="11"/>
  <c r="AH6" i="11"/>
  <c r="AF8" i="10"/>
  <c r="AF9" i="10"/>
  <c r="AF6" i="10"/>
  <c r="AF8" i="9"/>
  <c r="AF6" i="9"/>
  <c r="AF9" i="9"/>
  <c r="B8" i="8"/>
  <c r="AD8" i="8"/>
  <c r="AE8" i="8"/>
  <c r="B9" i="8"/>
  <c r="AD9" i="8"/>
  <c r="AE9" i="8"/>
  <c r="B5" i="8"/>
  <c r="B6" i="8"/>
  <c r="B7" i="8"/>
  <c r="B10" i="8"/>
  <c r="AD6" i="8"/>
  <c r="AE6" i="8"/>
  <c r="B5" i="7"/>
  <c r="B6" i="7"/>
  <c r="B7" i="7"/>
  <c r="B8" i="7"/>
  <c r="B9" i="7"/>
  <c r="B10" i="7"/>
  <c r="AD8" i="7"/>
  <c r="AE8" i="7"/>
  <c r="AD9" i="7"/>
  <c r="AE9" i="7"/>
  <c r="AD6" i="7"/>
  <c r="AE6" i="7"/>
  <c r="B5" i="6"/>
  <c r="B6" i="6"/>
  <c r="B7" i="6"/>
  <c r="B8" i="6"/>
  <c r="B9" i="6"/>
  <c r="B10" i="6"/>
  <c r="AB8" i="6"/>
  <c r="AC8" i="6"/>
  <c r="AB9" i="6"/>
  <c r="AC9" i="6"/>
  <c r="AB6" i="6"/>
  <c r="AC6" i="6"/>
  <c r="B5" i="5"/>
  <c r="B6" i="5"/>
  <c r="B7" i="5"/>
  <c r="B8" i="5"/>
  <c r="B9" i="5"/>
  <c r="B10" i="5"/>
  <c r="AB8" i="5"/>
  <c r="AD8" i="5" s="1"/>
  <c r="AC8" i="5"/>
  <c r="AB9" i="5"/>
  <c r="AC9" i="5"/>
  <c r="AB6" i="5"/>
  <c r="AC6" i="5"/>
  <c r="B8" i="4"/>
  <c r="AA8" i="4"/>
  <c r="AB8" i="4"/>
  <c r="B9" i="4"/>
  <c r="AA9" i="4"/>
  <c r="AB9" i="4"/>
  <c r="B5" i="4"/>
  <c r="B6" i="4"/>
  <c r="B7" i="4"/>
  <c r="B10" i="4"/>
  <c r="AA6" i="4"/>
  <c r="AB6" i="4"/>
  <c r="B8" i="2"/>
  <c r="AB8" i="2"/>
  <c r="B9" i="2"/>
  <c r="AB9" i="2"/>
  <c r="Q8" i="1"/>
  <c r="Q9" i="1"/>
  <c r="Q6" i="1"/>
  <c r="AD9" i="5" l="1"/>
  <c r="AF8" i="7"/>
  <c r="AF9" i="8"/>
  <c r="AF8" i="8"/>
  <c r="AF6" i="8"/>
  <c r="AF9" i="7"/>
  <c r="AF6" i="7"/>
  <c r="AD6" i="6"/>
  <c r="AD8" i="6"/>
  <c r="AD9" i="6"/>
  <c r="AD6" i="5"/>
  <c r="AC8" i="4"/>
  <c r="AC9" i="4"/>
  <c r="AC6" i="4"/>
  <c r="AD9" i="2"/>
  <c r="AD8" i="2"/>
  <c r="B6" i="2"/>
  <c r="AB6" i="2"/>
  <c r="AD6" i="2" l="1"/>
  <c r="AB5" i="4"/>
  <c r="AC5" i="4" l="1"/>
  <c r="B5" i="2"/>
  <c r="B7" i="2"/>
  <c r="B10" i="2"/>
  <c r="AG5" i="12" l="1"/>
  <c r="AG7" i="12"/>
  <c r="AG10" i="12"/>
  <c r="AF5" i="12"/>
  <c r="AF7" i="12"/>
  <c r="AF10" i="12"/>
  <c r="AG5" i="11"/>
  <c r="AG7" i="11"/>
  <c r="AG10" i="11"/>
  <c r="AF5" i="11"/>
  <c r="AF7" i="11"/>
  <c r="AF10" i="11"/>
  <c r="AE5" i="10"/>
  <c r="AE7" i="10"/>
  <c r="AE10" i="10"/>
  <c r="AD5" i="10"/>
  <c r="AD7" i="10"/>
  <c r="AD10" i="10"/>
  <c r="AE5" i="9"/>
  <c r="AE7" i="9"/>
  <c r="AE10" i="9"/>
  <c r="AD5" i="9"/>
  <c r="AD7" i="9"/>
  <c r="AD10" i="9"/>
  <c r="AE5" i="8"/>
  <c r="AE7" i="8"/>
  <c r="AE10" i="8"/>
  <c r="AD5" i="8"/>
  <c r="AD7" i="8"/>
  <c r="AD10" i="8"/>
  <c r="AE5" i="7"/>
  <c r="AE7" i="7"/>
  <c r="AE10" i="7"/>
  <c r="AD5" i="7"/>
  <c r="AD7" i="7"/>
  <c r="AD10" i="7"/>
  <c r="AC5" i="6"/>
  <c r="AC7" i="6"/>
  <c r="AC10" i="6"/>
  <c r="AB5" i="6"/>
  <c r="AB7" i="6"/>
  <c r="AB10" i="6"/>
  <c r="AA10" i="4"/>
  <c r="AB10" i="4"/>
  <c r="AB10" i="5"/>
  <c r="AC10" i="5"/>
  <c r="AC5" i="5"/>
  <c r="AC7" i="5"/>
  <c r="AB5" i="5"/>
  <c r="AB7" i="5"/>
  <c r="AB7" i="4"/>
  <c r="AA7" i="4"/>
  <c r="Q10" i="1"/>
  <c r="Q5" i="1"/>
  <c r="AB10" i="2"/>
  <c r="AF7" i="7" l="1"/>
  <c r="AH7" i="11"/>
  <c r="AF7" i="10"/>
  <c r="AD10" i="5"/>
  <c r="AC10" i="4"/>
  <c r="AF10" i="10"/>
  <c r="AH7" i="12"/>
  <c r="AH5" i="12"/>
  <c r="AH10" i="12"/>
  <c r="AH10" i="11"/>
  <c r="AH5" i="11"/>
  <c r="AF5" i="10"/>
  <c r="AF10" i="9"/>
  <c r="AF5" i="9"/>
  <c r="AF7" i="9"/>
  <c r="AF7" i="8"/>
  <c r="AF5" i="8"/>
  <c r="AF10" i="8"/>
  <c r="AF10" i="7"/>
  <c r="AF5" i="7"/>
  <c r="AD5" i="6"/>
  <c r="AD10" i="6"/>
  <c r="AD7" i="6"/>
  <c r="AD7" i="5"/>
  <c r="AD5" i="5"/>
  <c r="AC7" i="4"/>
  <c r="AD10" i="2"/>
  <c r="AB7" i="2" l="1"/>
  <c r="Q7" i="1"/>
  <c r="AD7" i="2" l="1"/>
  <c r="AD5" i="2"/>
</calcChain>
</file>

<file path=xl/sharedStrings.xml><?xml version="1.0" encoding="utf-8"?>
<sst xmlns="http://schemas.openxmlformats.org/spreadsheetml/2006/main" count="1040" uniqueCount="361">
  <si>
    <t>№ п/п</t>
  </si>
  <si>
    <t>Гражданство</t>
  </si>
  <si>
    <t>Дата проведения тестирования</t>
  </si>
  <si>
    <t>Узбекистан</t>
  </si>
  <si>
    <t>Субъект Российской Федерации</t>
  </si>
  <si>
    <t>Задание 1</t>
  </si>
  <si>
    <t>Задание 2</t>
  </si>
  <si>
    <t>Задание 3</t>
  </si>
  <si>
    <t>Задание 4</t>
  </si>
  <si>
    <t>Успешность прохождения тестирования
(да / нет)</t>
  </si>
  <si>
    <t>Результат тестирования</t>
  </si>
  <si>
    <t>Информация об иностранном гражданине, принимаемом на обучение</t>
  </si>
  <si>
    <t>нет</t>
  </si>
  <si>
    <t>1 класс</t>
  </si>
  <si>
    <t>Период проведения тестирования</t>
  </si>
  <si>
    <t>с</t>
  </si>
  <si>
    <t>по</t>
  </si>
  <si>
    <t>2 класс</t>
  </si>
  <si>
    <t>Д1</t>
  </si>
  <si>
    <t>Д2</t>
  </si>
  <si>
    <t>М1</t>
  </si>
  <si>
    <t>М2</t>
  </si>
  <si>
    <t>Ч1</t>
  </si>
  <si>
    <t>Ч2</t>
  </si>
  <si>
    <t>Ч3</t>
  </si>
  <si>
    <t>П1</t>
  </si>
  <si>
    <t>П2</t>
  </si>
  <si>
    <t>Вариант диагности-ческих материалов</t>
  </si>
  <si>
    <t>М3</t>
  </si>
  <si>
    <t>Результаты оценивания выполнения заданий УСТНОЙ части тестирования в соответствии с критериями (первичные баллы)</t>
  </si>
  <si>
    <t>Результаты оценивания выполнения заданий ПИСЬМЕННОЙ части тестирования в соответствии с критериями (первичные баллы)</t>
  </si>
  <si>
    <t>Задание 5</t>
  </si>
  <si>
    <t>Задание 6</t>
  </si>
  <si>
    <t>Задание 7</t>
  </si>
  <si>
    <t>Задание 8</t>
  </si>
  <si>
    <t>Задание 9</t>
  </si>
  <si>
    <t>Задание 10</t>
  </si>
  <si>
    <t>Задание 11</t>
  </si>
  <si>
    <t>З5</t>
  </si>
  <si>
    <t>З6</t>
  </si>
  <si>
    <t>З7</t>
  </si>
  <si>
    <t>З9</t>
  </si>
  <si>
    <t>З10</t>
  </si>
  <si>
    <t>З11</t>
  </si>
  <si>
    <t>Вариант ПЧ</t>
  </si>
  <si>
    <t>Вариант УЧ</t>
  </si>
  <si>
    <t>Общее количество  ПБ</t>
  </si>
  <si>
    <t>3 класс</t>
  </si>
  <si>
    <t>З8</t>
  </si>
  <si>
    <t>Задание 12</t>
  </si>
  <si>
    <t>да</t>
  </si>
  <si>
    <t>Сумма ПБ за УЧ</t>
  </si>
  <si>
    <t>Сумма ПБ за ПЧ</t>
  </si>
  <si>
    <t>4 класс</t>
  </si>
  <si>
    <t>5 класс</t>
  </si>
  <si>
    <t>Задание 13</t>
  </si>
  <si>
    <t>З12</t>
  </si>
  <si>
    <t>6 класс</t>
  </si>
  <si>
    <t>Задание 14</t>
  </si>
  <si>
    <t>Р1</t>
  </si>
  <si>
    <t>Р2</t>
  </si>
  <si>
    <t>7 класс</t>
  </si>
  <si>
    <t>Р3</t>
  </si>
  <si>
    <t>Р4</t>
  </si>
  <si>
    <t>8 класс</t>
  </si>
  <si>
    <t>9 класс</t>
  </si>
  <si>
    <t>10 класс</t>
  </si>
  <si>
    <t>Задание 15</t>
  </si>
  <si>
    <t>З13</t>
  </si>
  <si>
    <t>11 класс</t>
  </si>
  <si>
    <t>Общее количество  ПБ 
(из 10)</t>
  </si>
  <si>
    <t>Р5</t>
  </si>
  <si>
    <t>01 - Республика Адыгея</t>
  </si>
  <si>
    <t>02 - Республика Башкортостан</t>
  </si>
  <si>
    <t>03 - Республика Бурятия</t>
  </si>
  <si>
    <t>04 - Республика Алтай</t>
  </si>
  <si>
    <t>05 - Республика Дагестан</t>
  </si>
  <si>
    <t>06 - Республика Ингушетия</t>
  </si>
  <si>
    <t>07 - Кабардино-Балкарская Республика</t>
  </si>
  <si>
    <t>08 - Республика Калмыкия</t>
  </si>
  <si>
    <t>09 - Карачаево-Черкесская Республика</t>
  </si>
  <si>
    <t>10 - Республика Карелия</t>
  </si>
  <si>
    <t>11 - Республика Коми</t>
  </si>
  <si>
    <t>12 - Республика Марий Эл</t>
  </si>
  <si>
    <t>13 - Республика Мордовия</t>
  </si>
  <si>
    <t>14 - Республика Саха (Якутия)</t>
  </si>
  <si>
    <t>15 - Республика Северная Осетия - Алания</t>
  </si>
  <si>
    <t>16 - Республика Татарстан</t>
  </si>
  <si>
    <t>17 - Республика Тыва</t>
  </si>
  <si>
    <t>18 - Удмуртская Республика</t>
  </si>
  <si>
    <t>19 - Республика Хакасия</t>
  </si>
  <si>
    <t>20 - Чеченская Республика</t>
  </si>
  <si>
    <t>21 - Чувашская Республика</t>
  </si>
  <si>
    <t>22 - Алтайский край</t>
  </si>
  <si>
    <t>23 - Краснодарский край</t>
  </si>
  <si>
    <t>24 - Красноярский край</t>
  </si>
  <si>
    <t>25 - Приморский край</t>
  </si>
  <si>
    <t>26 - Ставропольский край</t>
  </si>
  <si>
    <t>27 - Хабаровский край</t>
  </si>
  <si>
    <t>28 - Амурская область</t>
  </si>
  <si>
    <t>29 - Архангельская область</t>
  </si>
  <si>
    <t>30 - Астраханская область</t>
  </si>
  <si>
    <t>31 - Белгородская область</t>
  </si>
  <si>
    <t>32 - Брянская область</t>
  </si>
  <si>
    <t>33 - Владимирская область</t>
  </si>
  <si>
    <t>34 - Волгоградская область</t>
  </si>
  <si>
    <t>35 - Вологодская область</t>
  </si>
  <si>
    <t>36 - Воронежская область</t>
  </si>
  <si>
    <t>37 - Ивановская область</t>
  </si>
  <si>
    <t>38 - Иркутская область</t>
  </si>
  <si>
    <t>39 - Калининградская область</t>
  </si>
  <si>
    <t>40 - Калужская область</t>
  </si>
  <si>
    <t>41 - Камчатский край</t>
  </si>
  <si>
    <t>42 - Кемеровская область - Кузбасс</t>
  </si>
  <si>
    <t>43 - Кировская область</t>
  </si>
  <si>
    <t>44 - Костромская область</t>
  </si>
  <si>
    <t>45 - Курганская область</t>
  </si>
  <si>
    <t>46 - Курская область</t>
  </si>
  <si>
    <t>47 - Ленинградская область</t>
  </si>
  <si>
    <t>48 - Липецкая область</t>
  </si>
  <si>
    <t>49 - Магаданская область</t>
  </si>
  <si>
    <t>50 - Московская область</t>
  </si>
  <si>
    <t>51 - Мурманская область</t>
  </si>
  <si>
    <t>52 - Нижегородская область</t>
  </si>
  <si>
    <t>53 - Новгородская область</t>
  </si>
  <si>
    <t>54 - Новосибирская область</t>
  </si>
  <si>
    <t>55 - Омская область</t>
  </si>
  <si>
    <t>56 - Оренбургская область</t>
  </si>
  <si>
    <t>57 - Орловская область</t>
  </si>
  <si>
    <t>58 - Пензенская область</t>
  </si>
  <si>
    <t>59 - Пермский край</t>
  </si>
  <si>
    <t>60 - Псковская область</t>
  </si>
  <si>
    <t>61 - Ростовская область</t>
  </si>
  <si>
    <t>62 - Рязанская область</t>
  </si>
  <si>
    <t>63 - Самарская область</t>
  </si>
  <si>
    <t>64 - Саратовская область</t>
  </si>
  <si>
    <t>65 - Сахалинская область</t>
  </si>
  <si>
    <t>66 - Свердловская область</t>
  </si>
  <si>
    <t>67 - Смоленская область</t>
  </si>
  <si>
    <t>68 - Тамбовская область</t>
  </si>
  <si>
    <t>69 - Тверская область</t>
  </si>
  <si>
    <t>70 - Томская область</t>
  </si>
  <si>
    <t>71 - Тульская область</t>
  </si>
  <si>
    <t>72 - Тюменская область</t>
  </si>
  <si>
    <t>73 - Ульяновская область</t>
  </si>
  <si>
    <t>74 - Челябинская область</t>
  </si>
  <si>
    <t>75 - Забайкальский край</t>
  </si>
  <si>
    <t>76 - Ярославская область</t>
  </si>
  <si>
    <t>77 - г. Москва</t>
  </si>
  <si>
    <t>78 - г. Санкт-Петербург</t>
  </si>
  <si>
    <t>79 - Еврейская автономная область</t>
  </si>
  <si>
    <t>80 - Донецкая Народная Республика</t>
  </si>
  <si>
    <t>81 - Луганская Народная Республика</t>
  </si>
  <si>
    <t>82 - Республика Крым</t>
  </si>
  <si>
    <t>83 - Ненецкий автономный округ</t>
  </si>
  <si>
    <t>84 - Херсонская область</t>
  </si>
  <si>
    <t>85 - Запорожская область</t>
  </si>
  <si>
    <t>86 - Ханты-Мансийский автономный округ (Югра)</t>
  </si>
  <si>
    <t>87 - Чукотский автономный округ</t>
  </si>
  <si>
    <t>89 - Ямало-Ненецкий автономный округ</t>
  </si>
  <si>
    <t>90 - Зарубежные образовательные организации</t>
  </si>
  <si>
    <t>92 - г. Севастополь</t>
  </si>
  <si>
    <t>Правила работы с файлом</t>
  </si>
  <si>
    <t>…</t>
  </si>
  <si>
    <t>Уникальный код</t>
  </si>
  <si>
    <t>Данные о результатах тестирования по классам</t>
  </si>
  <si>
    <t xml:space="preserve">представлены по состоянию на </t>
  </si>
  <si>
    <t>Класс</t>
  </si>
  <si>
    <t>В таблице можно и нужно добавлять строки для внесения информации о каждом следующем тестировании.</t>
  </si>
  <si>
    <t>составитель</t>
  </si>
  <si>
    <t>ФИО составителя</t>
  </si>
  <si>
    <t>Наименование субъекта Российской Федерации выбирается из выпадающего списка.</t>
  </si>
  <si>
    <t>После окончания работы с файлом ему нужно присвоить имя следующего формата:</t>
  </si>
  <si>
    <t>Структура таблиц не должна быть изменена (нельзя добавлять, удалять, объединять или разъединять ячейки).</t>
  </si>
  <si>
    <t>Одна строка в таблице должна содержать информацию о тестировании одного иностранного гражданина.</t>
  </si>
  <si>
    <t>RR - код субъекта Российской Федерации;</t>
  </si>
  <si>
    <t>ТДМ - буквы оставить, как есть;</t>
  </si>
  <si>
    <t>ДД.ММ.ГГГГ - дата, по состоянию на которую составлялся файл.</t>
  </si>
  <si>
    <t>ДД.ММ.ГГГГ</t>
  </si>
  <si>
    <t>RR_ТДМ_ДД.ММ.ГГГГ, где:</t>
  </si>
  <si>
    <t>1.</t>
  </si>
  <si>
    <t>2.</t>
  </si>
  <si>
    <t>3.</t>
  </si>
  <si>
    <t>4.</t>
  </si>
  <si>
    <t>Выбрать субъект Российской Федерации из списка</t>
  </si>
  <si>
    <t xml:space="preserve">Период проведения тестирования с … по… </t>
  </si>
  <si>
    <t>Количество результатов тестирования по каждому классу отдельно</t>
  </si>
  <si>
    <t>2.1.</t>
  </si>
  <si>
    <t>2.2.</t>
  </si>
  <si>
    <t>2.3.</t>
  </si>
  <si>
    <t>0100150101</t>
  </si>
  <si>
    <t>Пример 1</t>
  </si>
  <si>
    <t>Пример 2</t>
  </si>
  <si>
    <r>
      <t xml:space="preserve">Пример наименования файла: </t>
    </r>
    <r>
      <rPr>
        <b/>
        <i/>
        <sz val="14"/>
        <color theme="1"/>
        <rFont val="Cambria"/>
        <family val="1"/>
        <charset val="204"/>
      </rPr>
      <t>02_ТДМ_31.07.2026.xlsx</t>
    </r>
  </si>
  <si>
    <t>(Файл с результатами тестирования в Республике Башкортостан, сформированный по данным по состоянию на 31 июля 2026 года)</t>
  </si>
  <si>
    <t>Всего</t>
  </si>
  <si>
    <t>по п.11(1) Приказа № 727</t>
  </si>
  <si>
    <t>из них</t>
  </si>
  <si>
    <t>Итого</t>
  </si>
  <si>
    <t>=$F$2</t>
  </si>
  <si>
    <t>=$M$4</t>
  </si>
  <si>
    <t>060104</t>
  </si>
  <si>
    <t>31.06.2035</t>
  </si>
  <si>
    <t>060204</t>
  </si>
  <si>
    <t>727.060204</t>
  </si>
  <si>
    <t>060304</t>
  </si>
  <si>
    <t>060404</t>
  </si>
  <si>
    <t>060504</t>
  </si>
  <si>
    <t>060604</t>
  </si>
  <si>
    <t>060704</t>
  </si>
  <si>
    <t>060804</t>
  </si>
  <si>
    <t>060904</t>
  </si>
  <si>
    <t>061004</t>
  </si>
  <si>
    <t>061104</t>
  </si>
  <si>
    <t>727.060104</t>
  </si>
  <si>
    <t>Д1 
(из 1)</t>
  </si>
  <si>
    <t>Д2 
(из 1)</t>
  </si>
  <si>
    <t>М1 
(из 1)</t>
  </si>
  <si>
    <t>М2 
(из 1)</t>
  </si>
  <si>
    <t>М3  
(из 1)</t>
  </si>
  <si>
    <t>С1  
(из 1)</t>
  </si>
  <si>
    <t>С2 
(из 1)</t>
  </si>
  <si>
    <t>ЛГ1 
(из 1)</t>
  </si>
  <si>
    <t>ЛГ2 
(из 1)</t>
  </si>
  <si>
    <t>ЛГ3  
(из 1)</t>
  </si>
  <si>
    <t>Результаты оценивания выполнения заданий устной части тестирования в соответствии с критериями, первичные баллы (ПБ)</t>
  </si>
  <si>
    <t xml:space="preserve"> Д1 
(из 1)</t>
  </si>
  <si>
    <t xml:space="preserve"> Д2 
(из 1)</t>
  </si>
  <si>
    <t xml:space="preserve"> Д3 
(из 1)</t>
  </si>
  <si>
    <t xml:space="preserve"> М2 
(из 1)</t>
  </si>
  <si>
    <t>Ч1 
(из 1)</t>
  </si>
  <si>
    <t>Ч2 
(из 1)</t>
  </si>
  <si>
    <t>Ч3 
(из 1)</t>
  </si>
  <si>
    <t>П1 
(из 1)</t>
  </si>
  <si>
    <t>П2 
(из 1)</t>
  </si>
  <si>
    <t>З5 
(из 1)</t>
  </si>
  <si>
    <t>З6 
(из 1)</t>
  </si>
  <si>
    <t>З7 
(из 1)</t>
  </si>
  <si>
    <t>З8-1 
(из 1)</t>
  </si>
  <si>
    <t>З8-2 
(из 1)</t>
  </si>
  <si>
    <t>З8-3 
(из 1)</t>
  </si>
  <si>
    <t>З9 
(из 1)</t>
  </si>
  <si>
    <t>З10 
(из 1)</t>
  </si>
  <si>
    <t>Т1 
(из 1)</t>
  </si>
  <si>
    <t>Т2 
(из 1)</t>
  </si>
  <si>
    <t>727.060304</t>
  </si>
  <si>
    <t>727.060404</t>
  </si>
  <si>
    <t>П3 
(из 1)</t>
  </si>
  <si>
    <t>З8 
(из 1)</t>
  </si>
  <si>
    <t>З11 
(из 1)</t>
  </si>
  <si>
    <t>З11 
(из 2)</t>
  </si>
  <si>
    <t>Т3 
(из 1)</t>
  </si>
  <si>
    <t>Примечание
 (при необходимости)</t>
  </si>
  <si>
    <t>727.060504</t>
  </si>
  <si>
    <t>Д1
(из 1)</t>
  </si>
  <si>
    <t>Д2
(из 1)</t>
  </si>
  <si>
    <t>М1
(из 1)</t>
  </si>
  <si>
    <t>М2
(из 1)</t>
  </si>
  <si>
    <t>Ч1
(из 1)</t>
  </si>
  <si>
    <t>Ч2
(из 1)</t>
  </si>
  <si>
    <t>Ч3
(из 1)</t>
  </si>
  <si>
    <t>П1
(из 1)</t>
  </si>
  <si>
    <t>П2
(из 1)</t>
  </si>
  <si>
    <t>П3
(из 1)</t>
  </si>
  <si>
    <t>З5
(из 1)</t>
  </si>
  <si>
    <t>З6
(из 1)</t>
  </si>
  <si>
    <t>З7
(из 1)</t>
  </si>
  <si>
    <t>З8
(из 1)</t>
  </si>
  <si>
    <t>З9
(из 1)</t>
  </si>
  <si>
    <t>З10
(из 1)</t>
  </si>
  <si>
    <t>З11
(из 1)</t>
  </si>
  <si>
    <t>З12
(из 1)</t>
  </si>
  <si>
    <t>Т1
(из 1)</t>
  </si>
  <si>
    <t>Т2
(из 1)</t>
  </si>
  <si>
    <t>727.060604</t>
  </si>
  <si>
    <t>727.060704</t>
  </si>
  <si>
    <t>727.060804</t>
  </si>
  <si>
    <t>727.060904</t>
  </si>
  <si>
    <t>П4
(из 1)</t>
  </si>
  <si>
    <t>Р1
(из 1)</t>
  </si>
  <si>
    <t>Р2
(из 1)</t>
  </si>
  <si>
    <t>Р3
(из 1)</t>
  </si>
  <si>
    <t>Р4
(из 1)</t>
  </si>
  <si>
    <t>727.061004</t>
  </si>
  <si>
    <t>М3
(из 1)</t>
  </si>
  <si>
    <t>И1
(из 1)</t>
  </si>
  <si>
    <t>И2
(из 1)</t>
  </si>
  <si>
    <t>И3
(из 1)</t>
  </si>
  <si>
    <t>И4
(из 1)</t>
  </si>
  <si>
    <t>З13
(из 1)</t>
  </si>
  <si>
    <t>З14
(из 1)</t>
  </si>
  <si>
    <t>З15
(из 1)</t>
  </si>
  <si>
    <t>727.061104</t>
  </si>
  <si>
    <t>Перед началом работы необходимо заполнить лист "ТИТУЛ" с названием. В нем необходимо заполнить все поля, выделенные цветом:</t>
  </si>
  <si>
    <t>2.4.</t>
  </si>
  <si>
    <t>Количество результатов тестирования иностранных граждан, категории 11(1) Порядка проведения тестирования, приказ 727, по каждому классу</t>
  </si>
  <si>
    <t>2.5.</t>
  </si>
  <si>
    <t>Указать дату и информацию об ответственном лице</t>
  </si>
  <si>
    <t>Заполнение данных о результатах тестирования</t>
  </si>
  <si>
    <t>В каждой таблице приведены две строки-образца (выделены желтым цветом).</t>
  </si>
  <si>
    <t>Если тестирование по каким-то классам не проводилось в указанный период, соответствующий лист должен остаться в файле (без данных о тестировании). ЛИСТЫ НЕ УДАЛЯТЬ!</t>
  </si>
  <si>
    <t>Внесение данных о  результатах тестирования иностранных граждан, указанных в п. 11(1) Порядка проведения тестирования (приказ Минпросвещения России от 08.10.2025 № 727) - далее "категория 727":</t>
  </si>
  <si>
    <t>вместо баллов за выполнение заданий письменной части вносится слово "нет"</t>
  </si>
  <si>
    <t>вместо суммы баллов за выполнение заданий письменной части вносится слово "нет"</t>
  </si>
  <si>
    <t>успешным признается тестирование, при котором результаты выполнения заданий устной части оценены 9 или 10 баллами</t>
  </si>
  <si>
    <t>Успешность результатов тестирования:</t>
  </si>
  <si>
    <t>Балл по УЧ - не менее 9</t>
  </si>
  <si>
    <t>3.1.</t>
  </si>
  <si>
    <t>3.2.</t>
  </si>
  <si>
    <t>5.</t>
  </si>
  <si>
    <t>5.1.</t>
  </si>
  <si>
    <t>5.2.</t>
  </si>
  <si>
    <t>5.3.</t>
  </si>
  <si>
    <t>5.4.</t>
  </si>
  <si>
    <t>Балл по УЧ - не менее 9 и балл за всю работу не менее 18</t>
  </si>
  <si>
    <t>Балл по УЧ - не менее 9 и балл за всю работу не менее 20</t>
  </si>
  <si>
    <t>Балл по УЧ - не менее 9 и балл за всю работу не менее 22</t>
  </si>
  <si>
    <t>В некоторых столбцах (класс, суммы баллов) значения вычисляются автоматически с помощью формул. В эти строки никакие данные вносить не нужно, суммы посчитаются автоматически, исходя из баллов, внесенных в таблицу по каждой позиции оценивания. Ячейки суммы баллов за выполнение заданий устной части и всей работы будут автоматически окрашиваться в зеленый цвет в случае достижения 9 ПБ по устной части и необходимого количества баллов за всю работу. Эти ячейки будут окрашены в красный цвет в противных случаях.</t>
  </si>
  <si>
    <t>апелляция в задании 37</t>
  </si>
  <si>
    <t>Файл должен содержать результаты тестирований иностранных граждан, проведенных в отчетный период (указанный на титульном листе) в субъекте Российской Федерации по состоянию.</t>
  </si>
  <si>
    <t xml:space="preserve">Для каждого иностранного гражданина, участвующего в тестировании, формируется УНИКАЛЬНЫЙ КОД. Код формируется из цифр  и не может повторяться у других участников тестирования. Данный код должен быть отражен в письменной работе иностранного гражданина и звучать при его устном ответе. Правила формирования УНИКАЛЬНОГО КОДА участника описаны в Правилах формирования сведений о результатах тестирования </t>
  </si>
  <si>
    <t>3.3.</t>
  </si>
  <si>
    <t>3.4.</t>
  </si>
  <si>
    <t>3.5.</t>
  </si>
  <si>
    <t>3.6.</t>
  </si>
  <si>
    <t>3.7.</t>
  </si>
  <si>
    <t>3.8.</t>
  </si>
  <si>
    <t>3.9.</t>
  </si>
  <si>
    <t>3.10.</t>
  </si>
  <si>
    <t>указывается соответствующих номер варианта (номер которого начинается с "727. ...")</t>
  </si>
  <si>
    <t>Результаты тестирования вносятся в хронологическом порядке. Данные о результатах тестирования для поступления в каждый класс вносятся в таблицы соответствующего класса, размещенные на листах настоящего файла.</t>
  </si>
  <si>
    <t>0100150102</t>
  </si>
  <si>
    <t>0100150203</t>
  </si>
  <si>
    <t>0100150204</t>
  </si>
  <si>
    <t>0100150205</t>
  </si>
  <si>
    <t>0100150206</t>
  </si>
  <si>
    <t>0100150207</t>
  </si>
  <si>
    <t>0100150208</t>
  </si>
  <si>
    <t>0100150209</t>
  </si>
  <si>
    <t>0100150210</t>
  </si>
  <si>
    <t>0100150211</t>
  </si>
  <si>
    <t>0100150212</t>
  </si>
  <si>
    <t>0100150213</t>
  </si>
  <si>
    <t>0100150214</t>
  </si>
  <si>
    <t>0100150215</t>
  </si>
  <si>
    <t>0100150216</t>
  </si>
  <si>
    <t>0100150217</t>
  </si>
  <si>
    <t>0100150218</t>
  </si>
  <si>
    <t>0100150219</t>
  </si>
  <si>
    <t>0100150220</t>
  </si>
  <si>
    <t>0100150221</t>
  </si>
  <si>
    <t>0100150222</t>
  </si>
  <si>
    <t>повторная сдача</t>
  </si>
  <si>
    <t>3.11.</t>
  </si>
  <si>
    <t>В случае если иностранный гражданин проходит тестирование повторно, то результаты повторного тестирования вностятся также, как и результаты остальных участников, при этом уникальный код участника должен совпадать с тем кодом, который был указан в строке с результатами тестирования его первого прохождения тестирования. В столбец "Примечание (при необходимости)" вносится информация о повторном прохождении (см. пример в таблице 3 класса).</t>
  </si>
  <si>
    <t>В случае если иностранный гражданин подавал апелляцию, результаты рассмотрения апелляции вносятся в ведомость посредством корректировки баллов в соответствующей строке. Ячейка с изменёнными баллами выделяется цветом. В столбец «Примечание (при необходимости)» вносится запись «Апелляция» (см. пример в таблице 2 класса).</t>
  </si>
  <si>
    <t>В поля, предназначенные для внесения балла за ответ на соответствующее задание, вносится только число (количество баллов). Оно не может превышать максимального количества баллов, которое можно получить по этому заданию или критерию. Никакие другие символы в эти поля не вносятся.</t>
  </si>
  <si>
    <t>3.12.</t>
  </si>
  <si>
    <t>Форма сбора сведений о результатах тестирования иностранных граждан и лиц без гражданства на знание русского языка, достаточное для освоение образовательных программ НОО, ООО, СОО 
(Ведомость результатов оценивания ответов)</t>
  </si>
  <si>
    <t>Правила заполнения ведомости результатов оценивания ответов иностранных граждан и лиц без гражданства</t>
  </si>
  <si>
    <t>В случае копирования данных о результатах оценивания из других файлов, необходимо использовать функцию Специальной вставки - только значения. Рекомендуется НЕ вносить (в том числе вставлять скопированную информацию из других файлов) в ячейки, содержащие формулы (суммы баллов, класс)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</si>
</sst>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11"/>
      <color theme="1"/>
      <name val="Calibri"/>
      <family val="2"/>
      <scheme val="minor"/>
    </font>
    <font>
      <sz val="11"/>
      <color theme="1"/>
      <name val="Calibri"/>
      <family val="2"/>
      <charset val="204"/>
      <scheme val="minor"/>
    </font>
    <font>
      <sz val="12"/>
      <color theme="1"/>
      <name val="Cambria"/>
      <family val="1"/>
      <charset val="204"/>
    </font>
    <font>
      <b/>
      <sz val="14"/>
      <color theme="1"/>
      <name val="Cambria"/>
      <family val="1"/>
      <charset val="204"/>
    </font>
    <font>
      <sz val="14"/>
      <color theme="1"/>
      <name val="Cambria"/>
      <family val="1"/>
      <charset val="204"/>
    </font>
    <font>
      <i/>
      <sz val="12"/>
      <color theme="5" tint="-0.249977111117893"/>
      <name val="Cambria"/>
      <family val="1"/>
      <charset val="204"/>
    </font>
    <font>
      <sz val="8"/>
      <name val="Calibri"/>
      <family val="2"/>
      <scheme val="minor"/>
    </font>
    <font>
      <b/>
      <sz val="12"/>
      <color theme="1"/>
      <name val="Cambria"/>
      <family val="1"/>
      <charset val="204"/>
    </font>
    <font>
      <b/>
      <i/>
      <sz val="12"/>
      <color theme="5" tint="-0.249977111117893"/>
      <name val="Cambria"/>
      <family val="1"/>
      <charset val="204"/>
    </font>
    <font>
      <sz val="10"/>
      <color theme="1"/>
      <name val="Cambria"/>
      <family val="1"/>
      <charset val="204"/>
    </font>
    <font>
      <sz val="11"/>
      <color rgb="FF000000"/>
      <name val="Calibri"/>
      <family val="2"/>
      <scheme val="minor"/>
    </font>
    <font>
      <b/>
      <sz val="12"/>
      <color rgb="FF000000"/>
      <name val="Cambria"/>
      <family val="1"/>
      <charset val="204"/>
    </font>
    <font>
      <u/>
      <sz val="11"/>
      <color theme="10"/>
      <name val="Calibri"/>
      <family val="2"/>
      <scheme val="minor"/>
    </font>
    <font>
      <b/>
      <sz val="16"/>
      <color theme="1"/>
      <name val="Cambria"/>
      <family val="1"/>
      <charset val="204"/>
    </font>
    <font>
      <sz val="16"/>
      <color theme="1"/>
      <name val="Cambria"/>
      <family val="1"/>
      <charset val="204"/>
    </font>
    <font>
      <sz val="11"/>
      <color theme="1"/>
      <name val="Cambria"/>
      <family val="1"/>
      <charset val="204"/>
    </font>
    <font>
      <u/>
      <sz val="16"/>
      <color theme="10"/>
      <name val="Cambria"/>
      <family val="1"/>
      <charset val="204"/>
    </font>
    <font>
      <i/>
      <sz val="14"/>
      <color theme="1"/>
      <name val="Cambria"/>
      <family val="1"/>
      <charset val="204"/>
    </font>
    <font>
      <b/>
      <i/>
      <sz val="14"/>
      <color theme="1"/>
      <name val="Cambria"/>
      <family val="1"/>
      <charset val="204"/>
    </font>
    <font>
      <sz val="12"/>
      <color theme="1"/>
      <name val="Cambria"/>
      <family val="1"/>
      <charset val="204"/>
    </font>
    <font>
      <b/>
      <sz val="12"/>
      <name val="Cambria"/>
      <family val="1"/>
      <charset val="204"/>
    </font>
    <font>
      <b/>
      <sz val="10"/>
      <name val="Cambria"/>
      <family val="1"/>
      <charset val="204"/>
    </font>
    <font>
      <sz val="10"/>
      <name val="Cambria"/>
      <family val="1"/>
      <charset val="204"/>
    </font>
    <font>
      <sz val="12"/>
      <color rgb="FF000000"/>
      <name val="Cambria"/>
      <family val="1"/>
      <charset val="204"/>
    </font>
    <font>
      <i/>
      <sz val="12"/>
      <color theme="1"/>
      <name val="Cambria"/>
      <family val="1"/>
      <charset val="204"/>
    </font>
    <font>
      <i/>
      <sz val="12"/>
      <color rgb="FF000000"/>
      <name val="Cambria"/>
      <family val="1"/>
      <charset val="204"/>
    </font>
    <font>
      <b/>
      <sz val="11"/>
      <color theme="1"/>
      <name val="Calibri"/>
      <family val="2"/>
      <scheme val="minor"/>
    </font>
    <font>
      <b/>
      <sz val="14"/>
      <name val="Cambria"/>
      <family val="1"/>
      <charset val="204"/>
    </font>
    <font>
      <b/>
      <sz val="14"/>
      <color theme="8" tint="-0.249977111117893"/>
      <name val="Cambria"/>
      <family val="1"/>
      <charset val="204"/>
    </font>
    <font>
      <b/>
      <sz val="11"/>
      <color theme="8" tint="-0.249977111117893"/>
      <name val="Calibri"/>
      <family val="2"/>
      <scheme val="minor"/>
    </font>
    <font>
      <sz val="14"/>
      <name val="Cambria"/>
      <family val="1"/>
      <charset val="204"/>
    </font>
  </fonts>
  <fills count="7">
    <fill>
      <patternFill patternType="none"/>
    </fill>
    <fill>
      <patternFill patternType="gray125"/>
    </fill>
    <fill>
      <patternFill patternType="solid">
        <fgColor theme="7" tint="0.59999389629810485"/>
        <bgColor indexed="64"/>
      </patternFill>
    </fill>
    <fill>
      <patternFill patternType="solid">
        <fgColor theme="4" tint="0.79998168889431442"/>
        <bgColor indexed="65"/>
      </patternFill>
    </fill>
    <fill>
      <patternFill patternType="solid">
        <fgColor theme="9" tint="0.59999389629810485"/>
        <bgColor indexed="64"/>
      </patternFill>
    </fill>
    <fill>
      <patternFill patternType="solid">
        <fgColor theme="9" tint="0.59999389629810485"/>
        <bgColor theme="9"/>
      </patternFill>
    </fill>
    <fill>
      <patternFill patternType="solid">
        <fgColor theme="4" tint="0.59999389629810485"/>
        <bgColor indexed="64"/>
      </patternFill>
    </fill>
  </fills>
  <borders count="38">
    <border>
      <left/>
      <right/>
      <top/>
      <bottom/>
      <diagonal/>
    </border>
    <border>
      <left style="medium">
        <color theme="9" tint="-0.24994659260841701"/>
      </left>
      <right style="medium">
        <color theme="9" tint="-0.24994659260841701"/>
      </right>
      <top style="medium">
        <color theme="9" tint="-0.24994659260841701"/>
      </top>
      <bottom/>
      <diagonal/>
    </border>
    <border>
      <left style="medium">
        <color theme="9" tint="-0.24994659260841701"/>
      </left>
      <right style="medium">
        <color theme="9" tint="-0.24994659260841701"/>
      </right>
      <top/>
      <bottom/>
      <diagonal/>
    </border>
    <border>
      <left style="medium">
        <color theme="9" tint="-0.24994659260841701"/>
      </left>
      <right/>
      <top style="medium">
        <color theme="9" tint="-0.24994659260841701"/>
      </top>
      <bottom/>
      <diagonal/>
    </border>
    <border>
      <left/>
      <right style="medium">
        <color theme="9" tint="-0.24994659260841701"/>
      </right>
      <top style="medium">
        <color theme="9" tint="-0.24994659260841701"/>
      </top>
      <bottom/>
      <diagonal/>
    </border>
    <border>
      <left style="medium">
        <color theme="9" tint="-0.24994659260841701"/>
      </left>
      <right/>
      <top/>
      <bottom/>
      <diagonal/>
    </border>
    <border>
      <left/>
      <right style="medium">
        <color theme="9" tint="-0.24994659260841701"/>
      </right>
      <top/>
      <bottom/>
      <diagonal/>
    </border>
    <border>
      <left style="medium">
        <color theme="9" tint="-0.24994659260841701"/>
      </left>
      <right/>
      <top/>
      <bottom style="medium">
        <color theme="9" tint="-0.24994659260841701"/>
      </bottom>
      <diagonal/>
    </border>
    <border>
      <left/>
      <right style="medium">
        <color theme="9" tint="-0.24994659260841701"/>
      </right>
      <top/>
      <bottom style="medium">
        <color theme="9" tint="-0.24994659260841701"/>
      </bottom>
      <diagonal/>
    </border>
    <border>
      <left/>
      <right/>
      <top style="medium">
        <color theme="9" tint="-0.24994659260841701"/>
      </top>
      <bottom/>
      <diagonal/>
    </border>
    <border>
      <left/>
      <right/>
      <top/>
      <bottom style="medium">
        <color theme="9" tint="-0.24994659260841701"/>
      </bottom>
      <diagonal/>
    </border>
    <border>
      <left style="medium">
        <color theme="9" tint="-0.24994659260841701"/>
      </left>
      <right style="medium">
        <color theme="9" tint="-0.24994659260841701"/>
      </right>
      <top style="medium">
        <color theme="9" tint="-0.24994659260841701"/>
      </top>
      <bottom style="medium">
        <color theme="9" tint="-0.24994659260841701"/>
      </bottom>
      <diagonal/>
    </border>
    <border>
      <left style="medium">
        <color theme="9" tint="-0.24994659260841701"/>
      </left>
      <right/>
      <top style="medium">
        <color theme="9" tint="-0.24994659260841701"/>
      </top>
      <bottom style="medium">
        <color theme="9" tint="-0.24994659260841701"/>
      </bottom>
      <diagonal/>
    </border>
    <border>
      <left/>
      <right/>
      <top style="medium">
        <color theme="9" tint="-0.24994659260841701"/>
      </top>
      <bottom style="medium">
        <color theme="9" tint="-0.24994659260841701"/>
      </bottom>
      <diagonal/>
    </border>
    <border>
      <left/>
      <right style="medium">
        <color theme="9" tint="-0.24994659260841701"/>
      </right>
      <top style="medium">
        <color theme="9" tint="-0.24994659260841701"/>
      </top>
      <bottom style="medium">
        <color theme="9" tint="-0.24994659260841701"/>
      </bottom>
      <diagonal/>
    </border>
    <border>
      <left/>
      <right/>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ck">
        <color theme="9" tint="-0.24994659260841701"/>
      </left>
      <right style="medium">
        <color theme="9" tint="-0.24994659260841701"/>
      </right>
      <top style="thick">
        <color theme="9" tint="-0.24994659260841701"/>
      </top>
      <bottom/>
      <diagonal/>
    </border>
    <border>
      <left/>
      <right style="medium">
        <color theme="9" tint="-0.24994659260841701"/>
      </right>
      <top style="thick">
        <color theme="9" tint="-0.24994659260841701"/>
      </top>
      <bottom/>
      <diagonal/>
    </border>
    <border>
      <left style="medium">
        <color theme="9" tint="-0.24994659260841701"/>
      </left>
      <right style="medium">
        <color theme="9" tint="-0.24994659260841701"/>
      </right>
      <top style="thick">
        <color theme="9" tint="-0.24994659260841701"/>
      </top>
      <bottom/>
      <diagonal/>
    </border>
    <border>
      <left style="medium">
        <color theme="9" tint="-0.24994659260841701"/>
      </left>
      <right/>
      <top style="thick">
        <color theme="9" tint="-0.24994659260841701"/>
      </top>
      <bottom/>
      <diagonal/>
    </border>
    <border>
      <left/>
      <right/>
      <top style="thick">
        <color theme="9" tint="-0.24994659260841701"/>
      </top>
      <bottom/>
      <diagonal/>
    </border>
    <border>
      <left/>
      <right style="thick">
        <color theme="9" tint="-0.24994659260841701"/>
      </right>
      <top style="thick">
        <color theme="9" tint="-0.24994659260841701"/>
      </top>
      <bottom/>
      <diagonal/>
    </border>
    <border>
      <left style="thick">
        <color theme="9" tint="-0.24994659260841701"/>
      </left>
      <right style="medium">
        <color theme="9" tint="-0.24994659260841701"/>
      </right>
      <top/>
      <bottom style="thick">
        <color theme="9" tint="-0.24994659260841701"/>
      </bottom>
      <diagonal/>
    </border>
    <border>
      <left/>
      <right style="medium">
        <color theme="9" tint="-0.24994659260841701"/>
      </right>
      <top/>
      <bottom style="thick">
        <color theme="9" tint="-0.24994659260841701"/>
      </bottom>
      <diagonal/>
    </border>
    <border>
      <left style="medium">
        <color theme="9" tint="-0.24994659260841701"/>
      </left>
      <right style="medium">
        <color theme="9" tint="-0.24994659260841701"/>
      </right>
      <top/>
      <bottom style="thick">
        <color theme="9" tint="-0.24994659260841701"/>
      </bottom>
      <diagonal/>
    </border>
    <border>
      <left style="medium">
        <color theme="9" tint="-0.24994659260841701"/>
      </left>
      <right/>
      <top/>
      <bottom style="thick">
        <color theme="9" tint="-0.24994659260841701"/>
      </bottom>
      <diagonal/>
    </border>
    <border>
      <left/>
      <right/>
      <top/>
      <bottom style="thick">
        <color theme="9" tint="-0.24994659260841701"/>
      </bottom>
      <diagonal/>
    </border>
    <border>
      <left/>
      <right style="thick">
        <color theme="9" tint="-0.24994659260841701"/>
      </right>
      <top/>
      <bottom style="thick">
        <color theme="9" tint="-0.24994659260841701"/>
      </bottom>
      <diagonal/>
    </border>
    <border>
      <left style="medium">
        <color theme="9" tint="-0.24994659260841701"/>
      </left>
      <right style="thick">
        <color theme="9" tint="-0.24994659260841701"/>
      </right>
      <top style="thick">
        <color theme="9" tint="-0.24994659260841701"/>
      </top>
      <bottom/>
      <diagonal/>
    </border>
    <border>
      <left style="medium">
        <color theme="9" tint="-0.24994659260841701"/>
      </left>
      <right style="thick">
        <color theme="9" tint="-0.24994659260841701"/>
      </right>
      <top/>
      <bottom style="thick">
        <color theme="9" tint="-0.24994659260841701"/>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0" fillId="0" borderId="0"/>
    <xf numFmtId="0" fontId="1" fillId="3" borderId="0" applyNumberFormat="0" applyBorder="0" applyAlignment="0" applyProtection="0"/>
    <xf numFmtId="0" fontId="12" fillId="0" borderId="0" applyNumberFormat="0" applyFill="0" applyBorder="0" applyAlignment="0" applyProtection="0"/>
  </cellStyleXfs>
  <cellXfs count="237">
    <xf numFmtId="0" fontId="0" fillId="0" borderId="0" xfId="0"/>
    <xf numFmtId="0" fontId="2" fillId="0" borderId="0" xfId="0" applyFont="1"/>
    <xf numFmtId="0" fontId="2" fillId="0" borderId="0" xfId="0" applyFont="1" applyAlignment="1">
      <alignment vertical="center"/>
    </xf>
    <xf numFmtId="49" fontId="2" fillId="0" borderId="0" xfId="0" applyNumberFormat="1" applyFont="1" applyAlignment="1">
      <alignment horizontal="center" vertical="center"/>
    </xf>
    <xf numFmtId="49" fontId="2" fillId="0" borderId="2" xfId="0" applyNumberFormat="1"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2" xfId="0" applyFont="1" applyBorder="1" applyAlignment="1">
      <alignment horizontal="center" vertic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0" xfId="0" applyFont="1" applyBorder="1" applyAlignment="1">
      <alignment horizontal="center" vertical="center" wrapText="1"/>
    </xf>
    <xf numFmtId="0" fontId="2" fillId="0" borderId="0" xfId="0" applyFont="1"/>
    <xf numFmtId="0" fontId="2" fillId="0" borderId="0" xfId="0" applyFont="1" applyAlignment="1">
      <alignment vertical="center"/>
    </xf>
    <xf numFmtId="0" fontId="4" fillId="0" borderId="0" xfId="0" applyFont="1" applyAlignment="1">
      <alignment horizontal="left" vertical="center"/>
    </xf>
    <xf numFmtId="49" fontId="2" fillId="0" borderId="0" xfId="0" applyNumberFormat="1" applyFont="1" applyAlignment="1">
      <alignment horizontal="center" vertical="center"/>
    </xf>
    <xf numFmtId="0" fontId="2" fillId="0" borderId="2" xfId="0" applyFont="1" applyBorder="1" applyAlignment="1">
      <alignment horizontal="center" vertical="center" wrapText="1"/>
    </xf>
    <xf numFmtId="0" fontId="9" fillId="0" borderId="0" xfId="0" applyFont="1" applyAlignment="1">
      <alignment vertical="center"/>
    </xf>
    <xf numFmtId="0" fontId="9" fillId="0" borderId="0" xfId="0" applyFont="1"/>
    <xf numFmtId="0" fontId="2" fillId="0" borderId="6" xfId="0" applyFont="1" applyBorder="1"/>
    <xf numFmtId="0" fontId="2" fillId="0" borderId="2" xfId="0" applyNumberFormat="1" applyFont="1" applyBorder="1" applyAlignment="1">
      <alignment horizontal="center" vertical="center"/>
    </xf>
    <xf numFmtId="0" fontId="7" fillId="0" borderId="5" xfId="0" applyFont="1" applyBorder="1" applyAlignment="1">
      <alignment horizontal="center" vertical="center"/>
    </xf>
    <xf numFmtId="0" fontId="7" fillId="0" borderId="5" xfId="0" applyNumberFormat="1" applyFont="1" applyBorder="1" applyAlignment="1">
      <alignment horizontal="center" vertical="center"/>
    </xf>
    <xf numFmtId="0" fontId="7" fillId="0" borderId="2" xfId="0" applyNumberFormat="1" applyFont="1" applyBorder="1" applyAlignment="1">
      <alignment horizontal="center" vertical="center"/>
    </xf>
    <xf numFmtId="0" fontId="11" fillId="0" borderId="5" xfId="0" applyFont="1" applyBorder="1" applyAlignment="1">
      <alignment horizontal="center" vertical="center"/>
    </xf>
    <xf numFmtId="0" fontId="14" fillId="0" borderId="0" xfId="0" applyFont="1"/>
    <xf numFmtId="49" fontId="14" fillId="0" borderId="15" xfId="0" applyNumberFormat="1" applyFont="1" applyBorder="1" applyAlignment="1">
      <alignment horizontal="center" vertical="center"/>
    </xf>
    <xf numFmtId="49" fontId="14" fillId="0" borderId="0" xfId="0" applyNumberFormat="1" applyFont="1" applyBorder="1" applyAlignment="1">
      <alignment horizontal="center" vertical="center"/>
    </xf>
    <xf numFmtId="49" fontId="4" fillId="0" borderId="0" xfId="0" applyNumberFormat="1" applyFont="1" applyAlignment="1">
      <alignment horizontal="center" vertical="center"/>
    </xf>
    <xf numFmtId="0" fontId="3" fillId="0" borderId="0" xfId="0" applyFont="1" applyBorder="1" applyAlignment="1">
      <alignment horizontal="left" vertical="center"/>
    </xf>
    <xf numFmtId="49" fontId="4" fillId="0" borderId="0" xfId="0" applyNumberFormat="1" applyFont="1" applyBorder="1" applyAlignment="1">
      <alignment horizontal="center" vertical="center"/>
    </xf>
    <xf numFmtId="0" fontId="14" fillId="0" borderId="0" xfId="0" applyFont="1" applyBorder="1" applyAlignment="1">
      <alignment horizontal="center" vertical="center" wrapText="1"/>
    </xf>
    <xf numFmtId="0" fontId="14" fillId="0" borderId="0" xfId="0" applyFont="1" applyBorder="1"/>
    <xf numFmtId="0" fontId="14" fillId="0" borderId="15" xfId="0" applyFont="1" applyBorder="1"/>
    <xf numFmtId="0" fontId="14" fillId="0" borderId="15" xfId="0" applyFont="1" applyBorder="1" applyAlignment="1">
      <alignment horizontal="center" vertical="center" wrapText="1"/>
    </xf>
    <xf numFmtId="49" fontId="1" fillId="3" borderId="15" xfId="2" applyNumberFormat="1" applyBorder="1" applyAlignment="1">
      <alignment horizontal="center" vertical="center"/>
    </xf>
    <xf numFmtId="0" fontId="16" fillId="0" borderId="0" xfId="3" applyFont="1" applyBorder="1"/>
    <xf numFmtId="0" fontId="4" fillId="0" borderId="0" xfId="0" applyFont="1"/>
    <xf numFmtId="0" fontId="4" fillId="0" borderId="0" xfId="0" applyFont="1" applyAlignment="1">
      <alignment horizontal="center" vertical="center" wrapText="1"/>
    </xf>
    <xf numFmtId="0" fontId="4" fillId="0" borderId="0" xfId="0" applyFont="1" applyBorder="1"/>
    <xf numFmtId="0" fontId="4" fillId="0" borderId="0"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0" xfId="0" applyFont="1" applyAlignment="1">
      <alignment horizontal="left"/>
    </xf>
    <xf numFmtId="0" fontId="4" fillId="0" borderId="16" xfId="0" applyFont="1" applyBorder="1"/>
    <xf numFmtId="49" fontId="4" fillId="0" borderId="16" xfId="0" applyNumberFormat="1" applyFont="1" applyBorder="1" applyAlignment="1">
      <alignment horizontal="center" vertical="center"/>
    </xf>
    <xf numFmtId="0" fontId="4" fillId="0" borderId="16" xfId="0" applyFont="1" applyBorder="1" applyAlignment="1">
      <alignment horizontal="center" vertical="center" wrapText="1"/>
    </xf>
    <xf numFmtId="0" fontId="4" fillId="0" borderId="18" xfId="0" applyFont="1" applyBorder="1" applyAlignment="1">
      <alignment horizontal="center" vertical="center" wrapText="1"/>
    </xf>
    <xf numFmtId="0" fontId="3" fillId="0" borderId="0" xfId="0" applyFont="1" applyBorder="1"/>
    <xf numFmtId="0" fontId="17" fillId="0" borderId="0" xfId="0" applyFont="1" applyBorder="1"/>
    <xf numFmtId="0" fontId="4" fillId="0" borderId="0" xfId="0" applyFont="1" applyAlignment="1">
      <alignment horizontal="center" vertical="center"/>
    </xf>
    <xf numFmtId="0" fontId="2" fillId="0" borderId="6" xfId="0" applyFont="1" applyBorder="1" applyAlignment="1">
      <alignment horizontal="center" vertical="center"/>
    </xf>
    <xf numFmtId="49" fontId="14" fillId="0" borderId="17" xfId="0" applyNumberFormat="1" applyFont="1" applyBorder="1"/>
    <xf numFmtId="49" fontId="14" fillId="0" borderId="19" xfId="0" applyNumberFormat="1" applyFont="1" applyBorder="1"/>
    <xf numFmtId="49" fontId="4" fillId="0" borderId="0" xfId="0" applyNumberFormat="1" applyFont="1" applyBorder="1"/>
    <xf numFmtId="49" fontId="14" fillId="0" borderId="21" xfId="0" applyNumberFormat="1" applyFont="1" applyBorder="1"/>
    <xf numFmtId="49" fontId="4" fillId="0" borderId="17" xfId="0" applyNumberFormat="1" applyFont="1" applyBorder="1"/>
    <xf numFmtId="49" fontId="4" fillId="0" borderId="0" xfId="0" applyNumberFormat="1" applyFont="1"/>
    <xf numFmtId="49" fontId="4" fillId="0" borderId="19" xfId="0" applyNumberFormat="1" applyFont="1" applyBorder="1" applyAlignment="1">
      <alignment horizontal="right" vertical="top"/>
    </xf>
    <xf numFmtId="49" fontId="14" fillId="0" borderId="0" xfId="0" applyNumberFormat="1" applyFont="1" applyBorder="1" applyAlignment="1">
      <alignment vertical="center"/>
    </xf>
    <xf numFmtId="49" fontId="2" fillId="0" borderId="0" xfId="0" applyNumberFormat="1" applyFont="1" applyBorder="1" applyAlignment="1">
      <alignment horizontal="center" vertical="center"/>
    </xf>
    <xf numFmtId="49" fontId="14" fillId="0" borderId="16" xfId="0" applyNumberFormat="1" applyFont="1" applyBorder="1"/>
    <xf numFmtId="49" fontId="14" fillId="0" borderId="0" xfId="0" applyNumberFormat="1" applyFont="1" applyBorder="1"/>
    <xf numFmtId="49" fontId="14" fillId="0" borderId="15" xfId="0" applyNumberFormat="1" applyFont="1" applyBorder="1"/>
    <xf numFmtId="0" fontId="2" fillId="0" borderId="6" xfId="0" applyNumberFormat="1" applyFont="1" applyBorder="1"/>
    <xf numFmtId="49" fontId="21" fillId="5" borderId="1" xfId="0" applyNumberFormat="1" applyFont="1" applyFill="1" applyBorder="1" applyAlignment="1">
      <alignment vertical="center" wrapText="1"/>
    </xf>
    <xf numFmtId="49" fontId="21" fillId="5" borderId="1" xfId="0" applyNumberFormat="1" applyFont="1" applyFill="1" applyBorder="1" applyAlignment="1">
      <alignment horizontal="center" vertical="center" wrapText="1"/>
    </xf>
    <xf numFmtId="0" fontId="22" fillId="4" borderId="6" xfId="0" applyFont="1" applyFill="1" applyBorder="1" applyAlignment="1">
      <alignment horizontal="center" vertical="center"/>
    </xf>
    <xf numFmtId="0" fontId="22" fillId="4" borderId="6" xfId="0" applyFont="1" applyFill="1" applyBorder="1" applyAlignment="1">
      <alignment vertical="center"/>
    </xf>
    <xf numFmtId="49" fontId="22" fillId="4" borderId="2" xfId="0" applyNumberFormat="1" applyFont="1" applyFill="1" applyBorder="1" applyAlignment="1">
      <alignment horizontal="center" vertical="center" wrapText="1"/>
    </xf>
    <xf numFmtId="0" fontId="21" fillId="5" borderId="5" xfId="0" applyFont="1" applyFill="1" applyBorder="1" applyAlignment="1">
      <alignment horizontal="center" vertical="center" wrapText="1"/>
    </xf>
    <xf numFmtId="0" fontId="21" fillId="5" borderId="0" xfId="0" applyFont="1" applyFill="1" applyBorder="1" applyAlignment="1">
      <alignment horizontal="center" vertical="center" wrapText="1"/>
    </xf>
    <xf numFmtId="0" fontId="21" fillId="5" borderId="6" xfId="0" applyFont="1" applyFill="1" applyBorder="1" applyAlignment="1">
      <alignment horizontal="center" vertical="center" wrapText="1"/>
    </xf>
    <xf numFmtId="0" fontId="22" fillId="4" borderId="2" xfId="0" applyFont="1" applyFill="1" applyBorder="1" applyAlignment="1">
      <alignment horizontal="center" vertical="center" wrapText="1"/>
    </xf>
    <xf numFmtId="0" fontId="22" fillId="4" borderId="5" xfId="0" applyFont="1" applyFill="1" applyBorder="1" applyAlignment="1">
      <alignment horizontal="center" vertical="center" wrapText="1"/>
    </xf>
    <xf numFmtId="0" fontId="22" fillId="4" borderId="0" xfId="0" applyFont="1" applyFill="1" applyBorder="1" applyAlignment="1">
      <alignment horizontal="center" vertical="center" wrapText="1"/>
    </xf>
    <xf numFmtId="0" fontId="22" fillId="4" borderId="6" xfId="0" applyFont="1" applyFill="1" applyBorder="1" applyAlignment="1">
      <alignment horizontal="center" vertical="center" wrapText="1"/>
    </xf>
    <xf numFmtId="0" fontId="22" fillId="4" borderId="2" xfId="0" applyFont="1" applyFill="1" applyBorder="1" applyAlignment="1">
      <alignment vertical="center" wrapText="1"/>
    </xf>
    <xf numFmtId="49" fontId="21" fillId="5" borderId="3" xfId="0" applyNumberFormat="1" applyFont="1" applyFill="1" applyBorder="1" applyAlignment="1">
      <alignment horizontal="center" vertical="center" wrapText="1"/>
    </xf>
    <xf numFmtId="49" fontId="21" fillId="5" borderId="11" xfId="0" applyNumberFormat="1" applyFont="1" applyFill="1" applyBorder="1" applyAlignment="1">
      <alignment vertical="center" wrapText="1"/>
    </xf>
    <xf numFmtId="49" fontId="21" fillId="5" borderId="11" xfId="0" applyNumberFormat="1" applyFont="1" applyFill="1" applyBorder="1" applyAlignment="1">
      <alignment horizontal="center" vertical="center" wrapText="1"/>
    </xf>
    <xf numFmtId="49" fontId="21" fillId="5" borderId="12" xfId="0" applyNumberFormat="1" applyFont="1" applyFill="1" applyBorder="1" applyAlignment="1">
      <alignment horizontal="center" vertical="center" wrapText="1"/>
    </xf>
    <xf numFmtId="0" fontId="22" fillId="4" borderId="3" xfId="0" applyFont="1" applyFill="1" applyBorder="1" applyAlignment="1">
      <alignment horizontal="center" vertical="center" wrapText="1"/>
    </xf>
    <xf numFmtId="0" fontId="22" fillId="4" borderId="4" xfId="0" applyFont="1" applyFill="1" applyBorder="1" applyAlignment="1">
      <alignment horizontal="center" vertical="center" wrapText="1"/>
    </xf>
    <xf numFmtId="0" fontId="22" fillId="4" borderId="9" xfId="0" applyFont="1" applyFill="1" applyBorder="1" applyAlignment="1">
      <alignment horizontal="center" vertical="center" wrapText="1"/>
    </xf>
    <xf numFmtId="0" fontId="23" fillId="0" borderId="2" xfId="0" applyFont="1" applyBorder="1" applyAlignment="1">
      <alignment vertical="center" wrapText="1"/>
    </xf>
    <xf numFmtId="49" fontId="21" fillId="5" borderId="2" xfId="0" applyNumberFormat="1" applyFont="1" applyFill="1" applyBorder="1" applyAlignment="1">
      <alignment horizontal="center" vertical="center" wrapText="1"/>
    </xf>
    <xf numFmtId="0" fontId="4" fillId="0" borderId="0" xfId="0" applyFont="1" applyAlignment="1" applyProtection="1">
      <alignment horizontal="center" vertical="center"/>
    </xf>
    <xf numFmtId="0" fontId="4" fillId="0" borderId="0" xfId="0" applyFont="1" applyAlignment="1" applyProtection="1">
      <alignment horizontal="left" vertical="center"/>
    </xf>
    <xf numFmtId="49" fontId="2" fillId="0" borderId="0" xfId="0" applyNumberFormat="1" applyFont="1" applyAlignment="1" applyProtection="1">
      <alignment horizontal="center" vertical="center"/>
    </xf>
    <xf numFmtId="0" fontId="2" fillId="0" borderId="0" xfId="0" applyFont="1" applyAlignment="1" applyProtection="1">
      <alignment horizontal="center" vertical="center" wrapText="1"/>
    </xf>
    <xf numFmtId="0" fontId="2" fillId="0" borderId="0" xfId="0" applyFont="1" applyAlignment="1" applyProtection="1">
      <alignment horizontal="center" vertical="center"/>
    </xf>
    <xf numFmtId="0" fontId="2" fillId="0" borderId="0" xfId="0" applyFont="1" applyProtection="1"/>
    <xf numFmtId="0" fontId="9" fillId="4" borderId="6" xfId="0" applyFont="1" applyFill="1" applyBorder="1" applyAlignment="1" applyProtection="1">
      <alignment horizontal="center" vertical="center"/>
    </xf>
    <xf numFmtId="0" fontId="9" fillId="4" borderId="6" xfId="0" applyFont="1" applyFill="1" applyBorder="1" applyAlignment="1" applyProtection="1">
      <alignment vertical="center"/>
    </xf>
    <xf numFmtId="49" fontId="9" fillId="4" borderId="2" xfId="0" applyNumberFormat="1" applyFont="1" applyFill="1" applyBorder="1" applyAlignment="1" applyProtection="1">
      <alignment horizontal="center" vertical="center" wrapText="1"/>
    </xf>
    <xf numFmtId="0" fontId="9" fillId="4" borderId="5" xfId="0" applyFont="1" applyFill="1" applyBorder="1" applyAlignment="1" applyProtection="1">
      <alignment horizontal="center" vertical="center" wrapText="1"/>
    </xf>
    <xf numFmtId="0" fontId="9" fillId="4" borderId="0" xfId="0" applyFont="1" applyFill="1" applyBorder="1" applyAlignment="1" applyProtection="1">
      <alignment horizontal="center" vertical="center" wrapText="1"/>
    </xf>
    <xf numFmtId="0" fontId="9" fillId="4" borderId="6" xfId="0" applyFont="1" applyFill="1" applyBorder="1" applyAlignment="1" applyProtection="1">
      <alignment horizontal="center" vertical="center" wrapText="1"/>
    </xf>
    <xf numFmtId="0" fontId="9" fillId="4" borderId="2" xfId="0" applyFont="1" applyFill="1" applyBorder="1" applyAlignment="1" applyProtection="1">
      <alignment horizontal="center" vertical="center" wrapText="1"/>
    </xf>
    <xf numFmtId="0" fontId="22" fillId="4" borderId="2" xfId="0" applyFont="1" applyFill="1" applyBorder="1" applyAlignment="1" applyProtection="1">
      <alignment vertical="center" wrapText="1"/>
    </xf>
    <xf numFmtId="0" fontId="9" fillId="0" borderId="0" xfId="0" applyFont="1" applyAlignment="1" applyProtection="1">
      <alignment vertical="center"/>
    </xf>
    <xf numFmtId="0" fontId="2" fillId="0" borderId="0" xfId="0" applyFont="1" applyAlignment="1" applyProtection="1">
      <alignment vertical="center"/>
    </xf>
    <xf numFmtId="0" fontId="2" fillId="0" borderId="6" xfId="0" applyFont="1" applyBorder="1" applyAlignment="1" applyProtection="1">
      <alignment horizontal="center" vertical="center"/>
    </xf>
    <xf numFmtId="0" fontId="2" fillId="0" borderId="6" xfId="0" applyFont="1" applyBorder="1" applyProtection="1"/>
    <xf numFmtId="49" fontId="2" fillId="0" borderId="2" xfId="0" applyNumberFormat="1" applyFont="1" applyBorder="1" applyAlignment="1" applyProtection="1">
      <alignment horizontal="center" vertical="center"/>
    </xf>
    <xf numFmtId="0" fontId="2" fillId="0" borderId="5" xfId="0" applyFont="1" applyBorder="1" applyAlignment="1" applyProtection="1">
      <alignment horizontal="center" vertical="center" wrapText="1"/>
    </xf>
    <xf numFmtId="0" fontId="2" fillId="0" borderId="6"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0" borderId="2" xfId="0" applyFont="1" applyBorder="1" applyAlignment="1" applyProtection="1">
      <alignment horizontal="center" vertical="center"/>
    </xf>
    <xf numFmtId="0" fontId="7" fillId="0" borderId="2" xfId="0" applyFont="1" applyBorder="1" applyAlignment="1" applyProtection="1">
      <alignment horizontal="center" vertical="center"/>
    </xf>
    <xf numFmtId="0" fontId="19" fillId="0" borderId="0" xfId="0" applyFont="1" applyAlignment="1" applyProtection="1">
      <alignment vertical="center" wrapText="1"/>
    </xf>
    <xf numFmtId="0" fontId="2" fillId="0" borderId="6" xfId="0" applyNumberFormat="1" applyFont="1" applyBorder="1" applyProtection="1"/>
    <xf numFmtId="0" fontId="2" fillId="0" borderId="2" xfId="0" applyNumberFormat="1" applyFont="1" applyBorder="1" applyAlignment="1" applyProtection="1">
      <alignment horizontal="center" vertical="center"/>
    </xf>
    <xf numFmtId="0" fontId="7" fillId="0" borderId="2" xfId="0" applyNumberFormat="1" applyFont="1" applyBorder="1" applyAlignment="1" applyProtection="1">
      <alignment horizontal="center" vertical="center"/>
    </xf>
    <xf numFmtId="0" fontId="2" fillId="0" borderId="0" xfId="0" applyFont="1" applyAlignment="1" applyProtection="1">
      <alignment vertical="center" wrapText="1"/>
    </xf>
    <xf numFmtId="0" fontId="5" fillId="2" borderId="23" xfId="0" applyFont="1" applyFill="1" applyBorder="1" applyAlignment="1" applyProtection="1">
      <alignment horizontal="center" vertical="center"/>
    </xf>
    <xf numFmtId="0" fontId="5" fillId="2" borderId="24" xfId="0" applyFont="1" applyFill="1" applyBorder="1" applyAlignment="1" applyProtection="1">
      <alignment vertical="center"/>
    </xf>
    <xf numFmtId="49" fontId="5" fillId="2" borderId="25" xfId="0" applyNumberFormat="1" applyFont="1" applyFill="1" applyBorder="1" applyAlignment="1" applyProtection="1">
      <alignment horizontal="center" vertical="center"/>
    </xf>
    <xf numFmtId="0" fontId="5" fillId="2" borderId="26" xfId="0" applyFont="1" applyFill="1" applyBorder="1" applyAlignment="1" applyProtection="1">
      <alignment horizontal="center" vertical="center" wrapText="1"/>
    </xf>
    <xf numFmtId="0" fontId="5" fillId="2" borderId="24" xfId="0" applyFont="1" applyFill="1" applyBorder="1" applyAlignment="1" applyProtection="1">
      <alignment horizontal="center" vertical="center" wrapText="1"/>
    </xf>
    <xf numFmtId="0" fontId="5" fillId="2" borderId="27" xfId="0" applyFont="1" applyFill="1" applyBorder="1" applyAlignment="1" applyProtection="1">
      <alignment horizontal="center" vertical="center" wrapText="1"/>
    </xf>
    <xf numFmtId="0" fontId="5" fillId="2" borderId="25" xfId="0" applyFont="1" applyFill="1" applyBorder="1" applyAlignment="1" applyProtection="1">
      <alignment horizontal="center" vertical="center" wrapText="1"/>
    </xf>
    <xf numFmtId="0" fontId="5" fillId="2" borderId="28" xfId="0" applyFont="1" applyFill="1" applyBorder="1" applyAlignment="1" applyProtection="1">
      <alignment horizontal="center" vertical="center" wrapText="1"/>
    </xf>
    <xf numFmtId="0" fontId="5" fillId="2" borderId="29" xfId="0" applyFont="1" applyFill="1" applyBorder="1" applyAlignment="1" applyProtection="1">
      <alignment horizontal="center" vertical="center"/>
    </xf>
    <xf numFmtId="0" fontId="5" fillId="2" borderId="30" xfId="0" applyFont="1" applyFill="1" applyBorder="1" applyAlignment="1" applyProtection="1">
      <alignment vertical="center"/>
    </xf>
    <xf numFmtId="49" fontId="5" fillId="2" borderId="31" xfId="0" applyNumberFormat="1" applyFont="1" applyFill="1" applyBorder="1" applyAlignment="1" applyProtection="1">
      <alignment horizontal="center" vertical="center"/>
    </xf>
    <xf numFmtId="0" fontId="5" fillId="2" borderId="32" xfId="0" applyFont="1" applyFill="1" applyBorder="1" applyAlignment="1" applyProtection="1">
      <alignment horizontal="center" vertical="center" wrapText="1"/>
    </xf>
    <xf numFmtId="0" fontId="5" fillId="2" borderId="30" xfId="0" applyFont="1" applyFill="1" applyBorder="1" applyAlignment="1" applyProtection="1">
      <alignment horizontal="center" vertical="center" wrapText="1"/>
    </xf>
    <xf numFmtId="0" fontId="5" fillId="2" borderId="33" xfId="0" applyFont="1" applyFill="1" applyBorder="1" applyAlignment="1" applyProtection="1">
      <alignment horizontal="center" vertical="center" wrapText="1"/>
    </xf>
    <xf numFmtId="0" fontId="5" fillId="2" borderId="31" xfId="0" applyFont="1" applyFill="1" applyBorder="1" applyAlignment="1" applyProtection="1">
      <alignment horizontal="center" vertical="center" wrapText="1"/>
    </xf>
    <xf numFmtId="0" fontId="5" fillId="2" borderId="34" xfId="0" applyFont="1" applyFill="1" applyBorder="1" applyAlignment="1" applyProtection="1">
      <alignment horizontal="center" vertical="center" wrapText="1"/>
    </xf>
    <xf numFmtId="0" fontId="5" fillId="2" borderId="23" xfId="0" applyFont="1" applyFill="1" applyBorder="1" applyAlignment="1">
      <alignment horizontal="center" vertical="center"/>
    </xf>
    <xf numFmtId="0" fontId="5" fillId="2" borderId="24" xfId="0" applyFont="1" applyFill="1" applyBorder="1" applyAlignment="1">
      <alignment vertical="center"/>
    </xf>
    <xf numFmtId="49" fontId="5" fillId="2" borderId="25" xfId="0" applyNumberFormat="1" applyFont="1" applyFill="1" applyBorder="1" applyAlignment="1">
      <alignment horizontal="center" vertical="center"/>
    </xf>
    <xf numFmtId="0" fontId="5" fillId="2" borderId="26" xfId="0" applyFont="1" applyFill="1" applyBorder="1" applyAlignment="1">
      <alignment horizontal="center" vertical="center" wrapText="1"/>
    </xf>
    <xf numFmtId="0" fontId="5" fillId="2" borderId="27"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8" fillId="2" borderId="26" xfId="0" applyFont="1" applyFill="1" applyBorder="1" applyAlignment="1">
      <alignment horizontal="center" vertical="center" wrapText="1"/>
    </xf>
    <xf numFmtId="0" fontId="5" fillId="2" borderId="35" xfId="0" applyFont="1" applyFill="1" applyBorder="1" applyAlignment="1">
      <alignment horizontal="center" vertical="center" wrapText="1"/>
    </xf>
    <xf numFmtId="0" fontId="5" fillId="2" borderId="29" xfId="0" applyFont="1" applyFill="1" applyBorder="1" applyAlignment="1">
      <alignment horizontal="center" vertical="center"/>
    </xf>
    <xf numFmtId="0" fontId="5" fillId="2" borderId="30" xfId="0" applyFont="1" applyFill="1" applyBorder="1" applyAlignment="1">
      <alignment vertical="center"/>
    </xf>
    <xf numFmtId="49" fontId="5" fillId="2" borderId="31" xfId="0" applyNumberFormat="1" applyFont="1" applyFill="1" applyBorder="1" applyAlignment="1">
      <alignment horizontal="center" vertical="center"/>
    </xf>
    <xf numFmtId="0" fontId="5" fillId="2" borderId="32" xfId="0" applyFont="1" applyFill="1" applyBorder="1" applyAlignment="1">
      <alignment horizontal="center" vertical="center" wrapText="1"/>
    </xf>
    <xf numFmtId="0" fontId="5" fillId="2" borderId="33" xfId="0" applyFont="1" applyFill="1" applyBorder="1" applyAlignment="1">
      <alignment horizontal="center" vertical="center" wrapText="1"/>
    </xf>
    <xf numFmtId="0" fontId="5" fillId="2" borderId="30" xfId="0" applyFont="1" applyFill="1" applyBorder="1" applyAlignment="1">
      <alignment horizontal="center" vertical="center" wrapText="1"/>
    </xf>
    <xf numFmtId="0" fontId="5" fillId="2" borderId="31" xfId="0" applyFont="1" applyFill="1" applyBorder="1" applyAlignment="1">
      <alignment horizontal="center" vertical="center" wrapText="1"/>
    </xf>
    <xf numFmtId="0" fontId="8" fillId="2" borderId="32" xfId="0" applyFont="1" applyFill="1" applyBorder="1" applyAlignment="1">
      <alignment horizontal="center" vertical="center" wrapText="1"/>
    </xf>
    <xf numFmtId="0" fontId="5" fillId="2" borderId="36" xfId="0" applyFont="1" applyFill="1" applyBorder="1" applyAlignment="1">
      <alignment horizontal="center" vertical="center" wrapText="1"/>
    </xf>
    <xf numFmtId="0" fontId="8" fillId="2" borderId="35" xfId="0" applyFont="1" applyFill="1" applyBorder="1" applyAlignment="1">
      <alignment horizontal="center" vertical="center" wrapText="1"/>
    </xf>
    <xf numFmtId="0" fontId="8" fillId="2" borderId="36" xfId="0" applyFont="1" applyFill="1" applyBorder="1" applyAlignment="1">
      <alignment horizontal="center" vertical="center" wrapText="1"/>
    </xf>
    <xf numFmtId="49" fontId="4" fillId="0" borderId="19" xfId="0" applyNumberFormat="1" applyFont="1" applyFill="1" applyBorder="1" applyAlignment="1">
      <alignment horizontal="left" vertical="top"/>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3" fillId="0" borderId="20" xfId="0" applyFont="1" applyFill="1" applyBorder="1" applyAlignment="1">
      <alignment horizontal="left" vertical="center" wrapText="1"/>
    </xf>
    <xf numFmtId="49" fontId="4" fillId="0" borderId="21" xfId="0" applyNumberFormat="1" applyFont="1" applyBorder="1" applyAlignment="1">
      <alignment horizontal="right" vertical="top"/>
    </xf>
    <xf numFmtId="49" fontId="4" fillId="0" borderId="21" xfId="0" applyNumberFormat="1" applyFont="1" applyFill="1" applyBorder="1" applyAlignment="1">
      <alignment horizontal="left" vertical="top"/>
    </xf>
    <xf numFmtId="0" fontId="4" fillId="0" borderId="21" xfId="0" applyFont="1" applyBorder="1" applyAlignment="1">
      <alignment horizontal="left"/>
    </xf>
    <xf numFmtId="0" fontId="3" fillId="0" borderId="15" xfId="0" applyFont="1" applyFill="1" applyBorder="1" applyAlignment="1">
      <alignment horizontal="left" vertical="center" wrapText="1"/>
    </xf>
    <xf numFmtId="0" fontId="3" fillId="0" borderId="22" xfId="0" applyFont="1" applyFill="1" applyBorder="1" applyAlignment="1">
      <alignment horizontal="left" vertical="center" wrapText="1"/>
    </xf>
    <xf numFmtId="49" fontId="4" fillId="0" borderId="0" xfId="0" applyNumberFormat="1" applyFont="1" applyFill="1" applyBorder="1" applyAlignment="1">
      <alignment horizontal="center" vertical="center"/>
    </xf>
    <xf numFmtId="0" fontId="4" fillId="0" borderId="19" xfId="0" applyFont="1" applyBorder="1" applyAlignment="1">
      <alignment horizontal="center" vertical="center" wrapText="1"/>
    </xf>
    <xf numFmtId="0" fontId="28" fillId="0" borderId="19" xfId="0" applyFont="1" applyBorder="1" applyAlignment="1">
      <alignment horizontal="center" vertical="center" wrapText="1"/>
    </xf>
    <xf numFmtId="0" fontId="28" fillId="0" borderId="17" xfId="0" applyFont="1" applyBorder="1" applyAlignment="1">
      <alignment horizontal="center" vertical="center" wrapText="1"/>
    </xf>
    <xf numFmtId="0" fontId="24" fillId="2" borderId="31" xfId="0" applyNumberFormat="1" applyFont="1" applyFill="1" applyBorder="1" applyAlignment="1">
      <alignment horizontal="center" vertical="center" wrapText="1"/>
    </xf>
    <xf numFmtId="0" fontId="2" fillId="2" borderId="31" xfId="0" applyNumberFormat="1" applyFont="1" applyFill="1" applyBorder="1" applyAlignment="1">
      <alignment horizontal="center" vertical="center"/>
    </xf>
    <xf numFmtId="0" fontId="25" fillId="2" borderId="36" xfId="0" applyFont="1" applyFill="1" applyBorder="1" applyAlignment="1">
      <alignment vertical="center" wrapText="1"/>
    </xf>
    <xf numFmtId="0" fontId="5" fillId="6" borderId="25" xfId="0" applyFont="1" applyFill="1" applyBorder="1" applyAlignment="1">
      <alignment horizontal="center" vertical="center" wrapText="1"/>
    </xf>
    <xf numFmtId="49" fontId="30" fillId="0" borderId="19" xfId="0" applyNumberFormat="1" applyFont="1" applyBorder="1" applyAlignment="1">
      <alignment horizontal="right" vertical="top"/>
    </xf>
    <xf numFmtId="49" fontId="4" fillId="0" borderId="19" xfId="0" applyNumberFormat="1" applyFont="1" applyBorder="1" applyAlignment="1">
      <alignment horizontal="right" vertical="center"/>
    </xf>
    <xf numFmtId="49" fontId="4" fillId="0" borderId="21" xfId="0" applyNumberFormat="1" applyFont="1" applyBorder="1" applyAlignment="1">
      <alignment horizontal="right" vertical="center"/>
    </xf>
    <xf numFmtId="0" fontId="4" fillId="0" borderId="0" xfId="0" applyFont="1" applyBorder="1" applyAlignment="1">
      <alignment horizontal="left" vertical="center" wrapText="1"/>
    </xf>
    <xf numFmtId="0" fontId="4" fillId="0" borderId="20" xfId="0" applyFont="1" applyBorder="1" applyAlignment="1">
      <alignment horizontal="left" vertical="center" wrapText="1"/>
    </xf>
    <xf numFmtId="0" fontId="27" fillId="0" borderId="0" xfId="0" applyFont="1" applyBorder="1" applyAlignment="1">
      <alignment horizontal="left" vertical="center" wrapText="1"/>
    </xf>
    <xf numFmtId="0" fontId="27" fillId="0" borderId="20" xfId="0" applyFont="1" applyBorder="1" applyAlignment="1">
      <alignment horizontal="left" vertical="center" wrapText="1"/>
    </xf>
    <xf numFmtId="0" fontId="28" fillId="0" borderId="0" xfId="0" applyFont="1" applyBorder="1" applyAlignment="1">
      <alignment horizontal="left" vertical="center"/>
    </xf>
    <xf numFmtId="0" fontId="28" fillId="0" borderId="20" xfId="0" applyFont="1" applyBorder="1" applyAlignment="1">
      <alignment horizontal="left" vertical="center"/>
    </xf>
    <xf numFmtId="0" fontId="3" fillId="0" borderId="37" xfId="0" applyFont="1" applyFill="1" applyBorder="1" applyAlignment="1">
      <alignment horizontal="center" vertical="center" wrapText="1"/>
    </xf>
    <xf numFmtId="0" fontId="4" fillId="0" borderId="37" xfId="0" applyFont="1" applyFill="1" applyBorder="1" applyAlignment="1">
      <alignment horizontal="center" vertical="center" wrapText="1"/>
    </xf>
    <xf numFmtId="0" fontId="28" fillId="0" borderId="16" xfId="0" applyFont="1" applyBorder="1" applyAlignment="1">
      <alignment horizontal="left" vertical="center" wrapText="1"/>
    </xf>
    <xf numFmtId="0" fontId="28" fillId="0" borderId="18" xfId="0" applyFont="1" applyBorder="1" applyAlignment="1">
      <alignment horizontal="left" vertical="center" wrapText="1"/>
    </xf>
    <xf numFmtId="0" fontId="28" fillId="0" borderId="16" xfId="0" applyFont="1" applyFill="1" applyBorder="1" applyAlignment="1">
      <alignment horizontal="left" vertical="center" wrapText="1"/>
    </xf>
    <xf numFmtId="0" fontId="28" fillId="0" borderId="18" xfId="0" applyFont="1" applyFill="1" applyBorder="1" applyAlignment="1">
      <alignment horizontal="left" vertical="center" wrapText="1"/>
    </xf>
    <xf numFmtId="0" fontId="13" fillId="0" borderId="16" xfId="0" applyFont="1" applyBorder="1" applyAlignment="1">
      <alignment horizontal="center" vertical="center" wrapText="1"/>
    </xf>
    <xf numFmtId="0" fontId="13" fillId="0" borderId="18" xfId="0" applyFont="1" applyBorder="1" applyAlignment="1">
      <alignment horizontal="center" vertical="center" wrapText="1"/>
    </xf>
    <xf numFmtId="0" fontId="30" fillId="0" borderId="0" xfId="0" applyFont="1" applyBorder="1" applyAlignment="1">
      <alignment horizontal="left" vertical="center" wrapText="1"/>
    </xf>
    <xf numFmtId="0" fontId="30" fillId="0" borderId="20" xfId="0" applyFont="1" applyBorder="1" applyAlignment="1">
      <alignment horizontal="left" vertical="center" wrapText="1"/>
    </xf>
    <xf numFmtId="0" fontId="4" fillId="0" borderId="15" xfId="0" applyFont="1" applyBorder="1" applyAlignment="1">
      <alignment horizontal="left" vertical="center" wrapText="1"/>
    </xf>
    <xf numFmtId="0" fontId="4" fillId="0" borderId="22" xfId="0" applyFont="1" applyBorder="1" applyAlignment="1">
      <alignment horizontal="left" vertical="center" wrapText="1"/>
    </xf>
    <xf numFmtId="0" fontId="3" fillId="0" borderId="0" xfId="0" applyFont="1" applyBorder="1" applyAlignment="1">
      <alignment horizontal="left" vertical="center" wrapText="1"/>
    </xf>
    <xf numFmtId="0" fontId="3" fillId="0" borderId="20" xfId="0" applyFont="1" applyBorder="1" applyAlignment="1">
      <alignment horizontal="left" vertical="center" wrapText="1"/>
    </xf>
    <xf numFmtId="0" fontId="17" fillId="0" borderId="0" xfId="0" applyFont="1" applyBorder="1" applyAlignment="1">
      <alignment horizontal="left" vertical="center" wrapText="1"/>
    </xf>
    <xf numFmtId="0" fontId="29" fillId="0" borderId="16" xfId="0" applyFont="1" applyFill="1" applyBorder="1" applyAlignment="1">
      <alignment horizontal="left" vertical="center" wrapText="1"/>
    </xf>
    <xf numFmtId="0" fontId="29" fillId="0" borderId="18" xfId="0" applyFont="1" applyFill="1" applyBorder="1" applyAlignment="1">
      <alignment horizontal="left" vertical="center" wrapText="1"/>
    </xf>
    <xf numFmtId="0" fontId="4" fillId="0" borderId="0" xfId="0" applyFont="1" applyFill="1" applyBorder="1" applyAlignment="1">
      <alignment horizontal="left" vertical="center" wrapText="1"/>
    </xf>
    <xf numFmtId="0" fontId="0" fillId="0" borderId="0" xfId="0" applyFill="1" applyBorder="1" applyAlignment="1">
      <alignment horizontal="left" vertical="center" wrapText="1"/>
    </xf>
    <xf numFmtId="0" fontId="0" fillId="0" borderId="20" xfId="0" applyFill="1" applyBorder="1" applyAlignment="1">
      <alignment horizontal="left" vertical="center" wrapText="1"/>
    </xf>
    <xf numFmtId="0" fontId="3" fillId="0" borderId="15" xfId="0" applyFont="1" applyFill="1" applyBorder="1" applyAlignment="1">
      <alignment horizontal="left" vertical="center" wrapText="1"/>
    </xf>
    <xf numFmtId="0" fontId="26" fillId="0" borderId="15" xfId="0" applyFont="1" applyFill="1" applyBorder="1" applyAlignment="1">
      <alignment horizontal="left" vertical="center" wrapText="1"/>
    </xf>
    <xf numFmtId="0" fontId="26" fillId="0" borderId="22" xfId="0" applyFont="1" applyFill="1" applyBorder="1" applyAlignment="1">
      <alignment horizontal="left" vertical="center" wrapText="1"/>
    </xf>
    <xf numFmtId="49" fontId="15" fillId="3" borderId="15" xfId="2" applyNumberFormat="1" applyFont="1" applyBorder="1" applyAlignment="1">
      <alignment horizontal="center" vertical="center"/>
    </xf>
    <xf numFmtId="0" fontId="9" fillId="0" borderId="16" xfId="0" applyFont="1" applyBorder="1" applyAlignment="1">
      <alignment horizontal="center" vertical="center"/>
    </xf>
    <xf numFmtId="0" fontId="3" fillId="0" borderId="0" xfId="0" applyFont="1" applyBorder="1" applyAlignment="1">
      <alignment horizontal="center" vertical="center" wrapText="1"/>
    </xf>
    <xf numFmtId="0" fontId="7" fillId="0" borderId="0" xfId="0" applyFont="1" applyBorder="1" applyAlignment="1">
      <alignment horizontal="center" vertical="center" wrapText="1"/>
    </xf>
    <xf numFmtId="49" fontId="20" fillId="4" borderId="3" xfId="0" applyNumberFormat="1" applyFont="1" applyFill="1" applyBorder="1" applyAlignment="1" applyProtection="1">
      <alignment horizontal="center" vertical="center" wrapText="1"/>
    </xf>
    <xf numFmtId="49" fontId="20" fillId="4" borderId="9" xfId="0" applyNumberFormat="1" applyFont="1" applyFill="1" applyBorder="1" applyAlignment="1" applyProtection="1">
      <alignment horizontal="center" vertical="center" wrapText="1"/>
    </xf>
    <xf numFmtId="49" fontId="20" fillId="4" borderId="4" xfId="0" applyNumberFormat="1" applyFont="1" applyFill="1" applyBorder="1" applyAlignment="1" applyProtection="1">
      <alignment horizontal="center" vertical="center" wrapText="1"/>
    </xf>
    <xf numFmtId="49" fontId="20" fillId="4" borderId="7" xfId="0" applyNumberFormat="1" applyFont="1" applyFill="1" applyBorder="1" applyAlignment="1" applyProtection="1">
      <alignment horizontal="center" vertical="center" wrapText="1"/>
    </xf>
    <xf numFmtId="49" fontId="20" fillId="4" borderId="10" xfId="0" applyNumberFormat="1" applyFont="1" applyFill="1" applyBorder="1" applyAlignment="1" applyProtection="1">
      <alignment horizontal="center" vertical="center" wrapText="1"/>
    </xf>
    <xf numFmtId="49" fontId="20" fillId="4" borderId="8" xfId="0" applyNumberFormat="1" applyFont="1" applyFill="1" applyBorder="1" applyAlignment="1" applyProtection="1">
      <alignment horizontal="center" vertical="center" wrapText="1"/>
    </xf>
    <xf numFmtId="49" fontId="20" fillId="4" borderId="1" xfId="0" applyNumberFormat="1" applyFont="1" applyFill="1" applyBorder="1" applyAlignment="1" applyProtection="1">
      <alignment horizontal="center" vertical="center" wrapText="1"/>
    </xf>
    <xf numFmtId="49" fontId="20" fillId="4" borderId="2" xfId="0" applyNumberFormat="1" applyFont="1" applyFill="1" applyBorder="1" applyAlignment="1" applyProtection="1">
      <alignment horizontal="center" vertical="center" wrapText="1"/>
    </xf>
    <xf numFmtId="49" fontId="20" fillId="4" borderId="12" xfId="0" applyNumberFormat="1" applyFont="1" applyFill="1" applyBorder="1" applyAlignment="1" applyProtection="1">
      <alignment horizontal="center" vertical="center" wrapText="1"/>
    </xf>
    <xf numFmtId="49" fontId="20" fillId="4" borderId="13" xfId="0" applyNumberFormat="1" applyFont="1" applyFill="1" applyBorder="1" applyAlignment="1" applyProtection="1">
      <alignment horizontal="center" vertical="center" wrapText="1"/>
    </xf>
    <xf numFmtId="49" fontId="20" fillId="4" borderId="14" xfId="0" applyNumberFormat="1" applyFont="1" applyFill="1" applyBorder="1" applyAlignment="1" applyProtection="1">
      <alignment horizontal="center" vertical="center" wrapText="1"/>
    </xf>
    <xf numFmtId="49" fontId="20" fillId="4" borderId="5" xfId="0" applyNumberFormat="1" applyFont="1" applyFill="1" applyBorder="1" applyAlignment="1" applyProtection="1">
      <alignment horizontal="center" vertical="center" wrapText="1"/>
    </xf>
    <xf numFmtId="49" fontId="20" fillId="4" borderId="0" xfId="0" applyNumberFormat="1" applyFont="1" applyFill="1" applyBorder="1" applyAlignment="1" applyProtection="1">
      <alignment horizontal="center" vertical="center" wrapText="1"/>
    </xf>
    <xf numFmtId="49" fontId="20" fillId="4" borderId="6" xfId="0" applyNumberFormat="1" applyFont="1" applyFill="1" applyBorder="1" applyAlignment="1" applyProtection="1">
      <alignment horizontal="center" vertical="center" wrapText="1"/>
    </xf>
    <xf numFmtId="49" fontId="20" fillId="5" borderId="5" xfId="0" applyNumberFormat="1" applyFont="1" applyFill="1" applyBorder="1" applyAlignment="1">
      <alignment horizontal="center" vertical="center" wrapText="1"/>
    </xf>
    <xf numFmtId="49" fontId="20" fillId="5" borderId="0" xfId="0" applyNumberFormat="1" applyFont="1" applyFill="1" applyBorder="1" applyAlignment="1">
      <alignment horizontal="center" vertical="center" wrapText="1"/>
    </xf>
    <xf numFmtId="49" fontId="20" fillId="5" borderId="3" xfId="0" applyNumberFormat="1" applyFont="1" applyFill="1" applyBorder="1" applyAlignment="1">
      <alignment horizontal="center" vertical="center" wrapText="1"/>
    </xf>
    <xf numFmtId="49" fontId="20" fillId="5" borderId="9" xfId="0" applyNumberFormat="1" applyFont="1" applyFill="1" applyBorder="1" applyAlignment="1">
      <alignment horizontal="center" vertical="center" wrapText="1"/>
    </xf>
    <xf numFmtId="49" fontId="20" fillId="5" borderId="4" xfId="0" applyNumberFormat="1" applyFont="1" applyFill="1" applyBorder="1" applyAlignment="1">
      <alignment horizontal="center" vertical="center" wrapText="1"/>
    </xf>
    <xf numFmtId="49" fontId="20" fillId="5" borderId="6" xfId="0" applyNumberFormat="1" applyFont="1" applyFill="1" applyBorder="1" applyAlignment="1">
      <alignment horizontal="center" vertical="center" wrapText="1"/>
    </xf>
    <xf numFmtId="49" fontId="20" fillId="5" borderId="11" xfId="0" applyNumberFormat="1" applyFont="1" applyFill="1" applyBorder="1" applyAlignment="1">
      <alignment horizontal="center" vertical="center" wrapText="1"/>
    </xf>
    <xf numFmtId="49" fontId="21" fillId="5" borderId="3" xfId="0" applyNumberFormat="1" applyFont="1" applyFill="1" applyBorder="1" applyAlignment="1">
      <alignment horizontal="center" vertical="center" wrapText="1"/>
    </xf>
    <xf numFmtId="49" fontId="21" fillId="5" borderId="9" xfId="0" applyNumberFormat="1" applyFont="1" applyFill="1" applyBorder="1" applyAlignment="1">
      <alignment horizontal="center" vertical="center" wrapText="1"/>
    </xf>
    <xf numFmtId="49" fontId="21" fillId="5" borderId="4" xfId="0" applyNumberFormat="1" applyFont="1" applyFill="1" applyBorder="1" applyAlignment="1">
      <alignment horizontal="center" vertical="center" wrapText="1"/>
    </xf>
    <xf numFmtId="49" fontId="20" fillId="5" borderId="7" xfId="0" applyNumberFormat="1" applyFont="1" applyFill="1" applyBorder="1" applyAlignment="1">
      <alignment horizontal="center" vertical="center" wrapText="1"/>
    </xf>
    <xf numFmtId="49" fontId="20" fillId="5" borderId="10" xfId="0" applyNumberFormat="1" applyFont="1" applyFill="1" applyBorder="1" applyAlignment="1">
      <alignment horizontal="center" vertical="center" wrapText="1"/>
    </xf>
    <xf numFmtId="49" fontId="20" fillId="5" borderId="8" xfId="0" applyNumberFormat="1" applyFont="1" applyFill="1" applyBorder="1" applyAlignment="1">
      <alignment horizontal="center" vertical="center" wrapText="1"/>
    </xf>
    <xf numFmtId="49" fontId="21" fillId="5" borderId="1" xfId="0" applyNumberFormat="1" applyFont="1" applyFill="1" applyBorder="1" applyAlignment="1">
      <alignment horizontal="center" vertical="center" wrapText="1"/>
    </xf>
    <xf numFmtId="49" fontId="21" fillId="5" borderId="11" xfId="0" applyNumberFormat="1" applyFont="1" applyFill="1" applyBorder="1" applyAlignment="1">
      <alignment horizontal="center" vertical="center" wrapText="1"/>
    </xf>
    <xf numFmtId="49" fontId="21" fillId="5" borderId="12" xfId="0" applyNumberFormat="1" applyFont="1" applyFill="1" applyBorder="1" applyAlignment="1">
      <alignment horizontal="center" vertical="center" wrapText="1"/>
    </xf>
    <xf numFmtId="49" fontId="21" fillId="5" borderId="13" xfId="0" applyNumberFormat="1" applyFont="1" applyFill="1" applyBorder="1" applyAlignment="1">
      <alignment horizontal="center" vertical="center" wrapText="1"/>
    </xf>
    <xf numFmtId="49" fontId="21" fillId="5" borderId="14" xfId="0" applyNumberFormat="1" applyFont="1" applyFill="1" applyBorder="1" applyAlignment="1">
      <alignment horizontal="center" vertical="center" wrapText="1"/>
    </xf>
    <xf numFmtId="49" fontId="18" fillId="3" borderId="15" xfId="2" applyNumberFormat="1" applyFont="1" applyBorder="1" applyAlignment="1">
      <alignment horizontal="center" vertical="center"/>
    </xf>
  </cellXfs>
  <cellStyles count="4">
    <cellStyle name="20% — акцент1" xfId="2" builtinId="30"/>
    <cellStyle name="Normal" xfId="1"/>
    <cellStyle name="Гиперссылка" xfId="3" builtinId="8"/>
    <cellStyle name="Обычный" xfId="0" builtinId="0"/>
  </cellStyles>
  <dxfs count="427">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b/>
        <strike val="0"/>
        <outline val="0"/>
        <shadow val="0"/>
        <u val="none"/>
        <vertAlign val="baseline"/>
        <sz val="12"/>
        <color rgb="FF000000"/>
        <name val="Cambria"/>
        <scheme val="none"/>
      </font>
      <numFmt numFmtId="0" formatCode="General"/>
      <alignment horizontal="center" vertical="center" textRotation="0" wrapText="0" indent="0" justifyLastLine="0" shrinkToFit="0" readingOrder="0"/>
      <border diagonalUp="0" diagonalDown="0">
        <left style="medium">
          <color theme="9" tint="-0.24994659260841701"/>
        </left>
        <right style="medium">
          <color theme="9" tint="-0.24994659260841701"/>
        </right>
        <top/>
        <bottom/>
        <vertical/>
        <horizontal/>
      </border>
    </dxf>
    <dxf>
      <font>
        <b/>
        <strike val="0"/>
        <outline val="0"/>
        <shadow val="0"/>
        <u val="none"/>
        <vertAlign val="baseline"/>
        <sz val="12"/>
        <color rgb="FF000000"/>
        <name val="Cambria"/>
        <scheme val="none"/>
      </font>
      <alignment horizontal="center" vertical="center" textRotation="0" wrapText="0" indent="0" justifyLastLine="0" shrinkToFit="0" readingOrder="0"/>
      <border diagonalUp="0" diagonalDown="0">
        <left style="medium">
          <color theme="9" tint="-0.24994659260841701"/>
        </left>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numFmt numFmtId="0" formatCode="General"/>
      <alignment horizontal="center" vertical="center" textRotation="0" wrapText="0"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numFmt numFmtId="0" formatCode="General"/>
      <alignment horizontal="center" vertical="center" textRotation="0" wrapText="0"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strike val="0"/>
        <outline val="0"/>
        <shadow val="0"/>
        <u val="none"/>
        <vertAlign val="baseline"/>
        <sz val="12"/>
        <color theme="1"/>
        <name val="Cambria"/>
        <scheme val="none"/>
      </font>
      <numFmt numFmtId="0" formatCode="General"/>
      <alignment horizontal="center" vertical="center" textRotation="0" wrapText="0"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right style="medium">
          <color theme="9" tint="-0.24994659260841701"/>
        </right>
        <top/>
        <bottom/>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top/>
        <bottom/>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right style="medium">
          <color theme="9" tint="-0.24994659260841701"/>
        </right>
        <top/>
        <bottom/>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top/>
        <bottom/>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numFmt numFmtId="30" formatCode="@"/>
      <alignment horizontal="center" vertical="center" textRotation="0" wrapText="0"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right style="medium">
          <color theme="9" tint="-0.24994659260841701"/>
        </right>
        <top/>
        <bottom/>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top/>
        <bottom/>
        <vertical/>
        <horizontal/>
      </border>
    </dxf>
    <dxf>
      <font>
        <strike val="0"/>
        <outline val="0"/>
        <shadow val="0"/>
        <u val="none"/>
        <vertAlign val="baseline"/>
        <sz val="12"/>
        <color theme="1"/>
        <name val="Cambria"/>
        <scheme val="none"/>
      </font>
      <alignment horizontal="center" vertical="center" textRotation="0" wrapText="1" indent="0" justifyLastLine="0" shrinkToFit="0" readingOrder="0"/>
      <border diagonalUp="0" diagonalDown="0">
        <left/>
        <right style="medium">
          <color theme="9" tint="-0.24994659260841701"/>
        </right>
        <top/>
        <bottom/>
        <vertical/>
        <horizontal/>
      </border>
    </dxf>
    <dxf>
      <font>
        <strike val="0"/>
        <outline val="0"/>
        <shadow val="0"/>
        <u val="none"/>
        <vertAlign val="baseline"/>
        <sz val="12"/>
        <color theme="1"/>
        <name val="Cambria"/>
        <scheme val="none"/>
      </font>
      <alignment horizontal="center" vertical="center" textRotation="0" wrapText="1" indent="0" justifyLastLine="0" shrinkToFit="0" readingOrder="0"/>
    </dxf>
    <dxf>
      <font>
        <strike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top/>
        <bottom/>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right style="medium">
          <color theme="9" tint="-0.24994659260841701"/>
        </right>
        <top/>
        <bottom/>
        <vertical/>
        <horizontal/>
      </border>
    </dxf>
    <dxf>
      <font>
        <strike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top/>
        <bottom/>
        <vertical/>
        <horizontal/>
      </border>
    </dxf>
    <dxf>
      <font>
        <strike val="0"/>
        <outline val="0"/>
        <shadow val="0"/>
        <u val="none"/>
        <vertAlign val="baseline"/>
        <sz val="12"/>
        <color theme="1"/>
        <name val="Cambria"/>
        <scheme val="none"/>
      </font>
      <alignment horizontal="center" vertical="center" textRotation="0" wrapText="1" indent="0" justifyLastLine="0" shrinkToFit="0" readingOrder="0"/>
      <border diagonalUp="0" diagonalDown="0">
        <left/>
        <right style="medium">
          <color theme="9" tint="-0.24994659260841701"/>
        </right>
        <top/>
        <bottom/>
        <vertical/>
        <horizontal/>
      </border>
    </dxf>
    <dxf>
      <font>
        <strike val="0"/>
        <outline val="0"/>
        <shadow val="0"/>
        <u val="none"/>
        <vertAlign val="baseline"/>
        <sz val="12"/>
        <color theme="1"/>
        <name val="Cambria"/>
        <scheme val="none"/>
      </font>
      <alignment horizontal="center" vertical="center" textRotation="0" wrapText="1" indent="0" justifyLastLine="0" shrinkToFit="0" readingOrder="0"/>
    </dxf>
    <dxf>
      <font>
        <strike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top/>
        <bottom/>
        <vertical/>
        <horizontal/>
      </border>
    </dxf>
    <dxf>
      <font>
        <b val="0"/>
        <i val="0"/>
        <strike val="0"/>
        <condense val="0"/>
        <extend val="0"/>
        <outline val="0"/>
        <shadow val="0"/>
        <u val="none"/>
        <vertAlign val="baseline"/>
        <sz val="12"/>
        <color theme="1"/>
        <name val="Cambria"/>
        <scheme val="none"/>
      </font>
      <numFmt numFmtId="30" formatCode="@"/>
      <alignment horizontal="center" vertical="center" textRotation="0" wrapText="0"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numFmt numFmtId="30" formatCode="@"/>
      <alignment horizontal="center" vertical="center" textRotation="0" wrapText="0"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numFmt numFmtId="30" formatCode="@"/>
      <alignment horizontal="center" vertical="center" textRotation="0" wrapText="0"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strike val="0"/>
        <outline val="0"/>
        <shadow val="0"/>
        <u val="none"/>
        <vertAlign val="baseline"/>
        <sz val="12"/>
        <color theme="1"/>
        <name val="Cambria"/>
        <scheme val="none"/>
      </font>
      <numFmt numFmtId="30" formatCode="@"/>
      <alignment horizontal="center" vertical="center" textRotation="0" wrapText="0"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numFmt numFmtId="0" formatCode="General"/>
    </dxf>
    <dxf>
      <font>
        <strike val="0"/>
        <outline val="0"/>
        <shadow val="0"/>
        <u val="none"/>
        <vertAlign val="baseline"/>
        <sz val="12"/>
        <color theme="1"/>
        <name val="Cambria"/>
        <scheme val="none"/>
      </font>
      <alignment horizontal="center" vertical="center" textRotation="0" indent="0" justifyLastLine="0" shrinkToFit="0" readingOrder="0"/>
      <border diagonalUp="0" diagonalDown="0" outline="0">
        <left/>
        <right style="medium">
          <color theme="9" tint="-0.24994659260841701"/>
        </right>
        <top/>
        <bottom/>
      </border>
    </dxf>
    <dxf>
      <border diagonalUp="0" diagonalDown="0">
        <left style="medium">
          <color theme="9" tint="-0.24994659260841701"/>
        </left>
        <right style="medium">
          <color theme="9" tint="-0.24994659260841701"/>
        </right>
        <top style="medium">
          <color theme="9" tint="-0.24994659260841701"/>
        </top>
        <bottom/>
      </border>
    </dxf>
    <dxf>
      <font>
        <strike val="0"/>
        <outline val="0"/>
        <shadow val="0"/>
        <u val="none"/>
        <vertAlign val="baseline"/>
        <sz val="12"/>
        <color rgb="FF000000"/>
        <name val="Cambria"/>
        <scheme val="none"/>
      </font>
      <alignment horizontal="general" vertical="center" textRotation="0" wrapText="1" indent="0" justifyLastLine="0" shrinkToFit="0" readingOrder="0"/>
    </dxf>
    <dxf>
      <font>
        <strike val="0"/>
        <outline val="0"/>
        <shadow val="0"/>
        <u val="none"/>
        <vertAlign val="baseline"/>
        <sz val="10"/>
        <color auto="1"/>
        <name val="Cambria"/>
        <scheme val="none"/>
      </font>
      <fill>
        <patternFill>
          <bgColor theme="9" tint="0.59999389629810485"/>
        </patternFill>
      </fill>
      <alignment horizontal="general" vertical="center" textRotation="0" wrapText="1" indent="0" justifyLastLine="0" shrinkToFit="0" readingOrder="0"/>
      <border diagonalUp="0" diagonalDown="0" outline="0">
        <left style="medium">
          <color theme="9" tint="-0.24994659260841701"/>
        </left>
        <right style="medium">
          <color theme="9" tint="-0.24994659260841701"/>
        </right>
        <top/>
        <bottom/>
      </border>
    </dxf>
    <dxf>
      <font>
        <b/>
        <i val="0"/>
        <strike val="0"/>
        <condense val="0"/>
        <extend val="0"/>
        <outline val="0"/>
        <shadow val="0"/>
        <u val="none"/>
        <vertAlign val="baseline"/>
        <sz val="12"/>
        <color theme="1"/>
        <name val="Cambria"/>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2"/>
        <color theme="1"/>
        <name val="Cambria"/>
        <scheme val="none"/>
      </font>
      <numFmt numFmtId="0" formatCode="General"/>
      <alignment horizontal="center" vertical="center" textRotation="0" wrapText="0"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numFmt numFmtId="0" formatCode="General"/>
      <alignment horizontal="center" vertical="center" textRotation="0" wrapText="0"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strike val="0"/>
        <outline val="0"/>
        <shadow val="0"/>
        <u val="none"/>
        <vertAlign val="baseline"/>
        <sz val="12"/>
        <color theme="1"/>
        <name val="Cambria"/>
        <scheme val="none"/>
      </font>
      <numFmt numFmtId="0" formatCode="General"/>
      <alignment horizontal="center" vertical="center" textRotation="0"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right style="medium">
          <color theme="9" tint="-0.24994659260841701"/>
        </right>
        <top/>
        <bottom/>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top/>
        <bottom/>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numFmt numFmtId="30" formatCode="@"/>
      <alignment horizontal="center" vertical="center" textRotation="0" wrapText="0"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right style="medium">
          <color theme="9" tint="-0.24994659260841701"/>
        </right>
        <top/>
        <bottom/>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top/>
        <bottom/>
        <vertical/>
        <horizontal/>
      </border>
    </dxf>
    <dxf>
      <font>
        <strike val="0"/>
        <outline val="0"/>
        <shadow val="0"/>
        <u val="none"/>
        <vertAlign val="baseline"/>
        <sz val="12"/>
        <color theme="1"/>
        <name val="Cambria"/>
        <scheme val="none"/>
      </font>
      <alignment horizontal="center" vertical="center" textRotation="0" wrapText="1" indent="0" justifyLastLine="0" shrinkToFit="0" readingOrder="0"/>
      <border diagonalUp="0" diagonalDown="0">
        <left/>
        <right style="medium">
          <color theme="9" tint="-0.24994659260841701"/>
        </right>
        <top/>
        <bottom/>
        <vertical/>
        <horizontal/>
      </border>
    </dxf>
    <dxf>
      <font>
        <strike val="0"/>
        <outline val="0"/>
        <shadow val="0"/>
        <u val="none"/>
        <vertAlign val="baseline"/>
        <sz val="12"/>
        <color theme="1"/>
        <name val="Cambria"/>
        <scheme val="none"/>
      </font>
      <alignment horizontal="center" vertical="center" textRotation="0" wrapText="1" indent="0" justifyLastLine="0" shrinkToFit="0" readingOrder="0"/>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top/>
        <bottom/>
        <vertical/>
        <horizontal/>
      </border>
    </dxf>
    <dxf>
      <font>
        <strike val="0"/>
        <outline val="0"/>
        <shadow val="0"/>
        <u val="none"/>
        <vertAlign val="baseline"/>
        <sz val="12"/>
        <color theme="1"/>
        <name val="Cambria"/>
        <scheme val="none"/>
      </font>
      <alignment horizontal="center" vertical="center" textRotation="0" wrapText="1" indent="0" justifyLastLine="0" shrinkToFit="0" readingOrder="0"/>
      <border diagonalUp="0" diagonalDown="0">
        <left/>
        <right style="medium">
          <color theme="9" tint="-0.24994659260841701"/>
        </right>
        <top/>
        <bottom/>
        <vertical/>
        <horizontal/>
      </border>
    </dxf>
    <dxf>
      <font>
        <strike val="0"/>
        <outline val="0"/>
        <shadow val="0"/>
        <u val="none"/>
        <vertAlign val="baseline"/>
        <sz val="12"/>
        <color theme="1"/>
        <name val="Cambria"/>
        <scheme val="none"/>
      </font>
      <alignment horizontal="center" vertical="center" textRotation="0" wrapText="1" indent="0" justifyLastLine="0" shrinkToFit="0" readingOrder="0"/>
    </dxf>
    <dxf>
      <font>
        <strike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top/>
        <bottom/>
        <vertical/>
        <horizontal/>
      </border>
    </dxf>
    <dxf>
      <font>
        <strike val="0"/>
        <outline val="0"/>
        <shadow val="0"/>
        <u val="none"/>
        <vertAlign val="baseline"/>
        <sz val="12"/>
        <color theme="1"/>
        <name val="Cambria"/>
        <scheme val="none"/>
      </font>
      <alignment horizontal="center" vertical="center" textRotation="0" wrapText="1" indent="0" justifyLastLine="0" shrinkToFit="0" readingOrder="0"/>
      <border diagonalUp="0" diagonalDown="0">
        <left/>
        <right style="medium">
          <color theme="9" tint="-0.24994659260841701"/>
        </right>
        <top/>
        <bottom/>
        <vertical/>
        <horizontal/>
      </border>
    </dxf>
    <dxf>
      <font>
        <strike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top/>
        <bottom/>
        <vertical/>
        <horizontal/>
      </border>
    </dxf>
    <dxf>
      <font>
        <b val="0"/>
        <i val="0"/>
        <strike val="0"/>
        <condense val="0"/>
        <extend val="0"/>
        <outline val="0"/>
        <shadow val="0"/>
        <u val="none"/>
        <vertAlign val="baseline"/>
        <sz val="12"/>
        <color theme="1"/>
        <name val="Cambria"/>
        <scheme val="none"/>
      </font>
      <numFmt numFmtId="30" formatCode="@"/>
      <alignment horizontal="center" vertical="center" textRotation="0" wrapText="0"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numFmt numFmtId="30" formatCode="@"/>
      <alignment horizontal="center" vertical="center" textRotation="0" wrapText="0"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numFmt numFmtId="30" formatCode="@"/>
      <alignment horizontal="center" vertical="center" textRotation="0" wrapText="0"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strike val="0"/>
        <outline val="0"/>
        <shadow val="0"/>
        <u val="none"/>
        <vertAlign val="baseline"/>
        <sz val="12"/>
        <color theme="1"/>
        <name val="Cambria"/>
        <scheme val="none"/>
      </font>
      <numFmt numFmtId="30" formatCode="@"/>
      <alignment horizontal="center" vertical="center" textRotation="0" wrapText="0"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numFmt numFmtId="0" formatCode="General"/>
    </dxf>
    <dxf>
      <font>
        <strike val="0"/>
        <outline val="0"/>
        <shadow val="0"/>
        <u val="none"/>
        <vertAlign val="baseline"/>
        <sz val="12"/>
        <color theme="1"/>
        <name val="Cambria"/>
        <scheme val="none"/>
      </font>
      <alignment horizontal="center" vertical="center" textRotation="0" indent="0" justifyLastLine="0" shrinkToFit="0" readingOrder="0"/>
      <border diagonalUp="0" diagonalDown="0" outline="0">
        <left/>
        <right style="medium">
          <color theme="9" tint="-0.24994659260841701"/>
        </right>
        <top/>
        <bottom/>
      </border>
    </dxf>
    <dxf>
      <font>
        <strike val="0"/>
        <outline val="0"/>
        <shadow val="0"/>
        <u val="none"/>
        <vertAlign val="baseline"/>
        <sz val="12"/>
        <color rgb="FF000000"/>
        <name val="Cambria"/>
        <scheme val="none"/>
      </font>
      <alignment horizontal="general" vertical="center" textRotation="0" wrapText="1" indent="0" justifyLastLine="0" shrinkToFit="0" readingOrder="0"/>
    </dxf>
    <dxf>
      <font>
        <strike val="0"/>
        <outline val="0"/>
        <shadow val="0"/>
        <u val="none"/>
        <vertAlign val="baseline"/>
        <sz val="10"/>
        <color auto="1"/>
        <name val="Cambria"/>
        <scheme val="none"/>
      </font>
      <fill>
        <patternFill>
          <bgColor theme="9" tint="0.59999389629810485"/>
        </patternFill>
      </fill>
      <alignment horizontal="general" vertical="center" textRotation="0" wrapText="1" indent="0" justifyLastLine="0" shrinkToFit="0" readingOrder="0"/>
    </dxf>
    <dxf>
      <font>
        <strike val="0"/>
        <outline val="0"/>
        <shadow val="0"/>
        <u val="none"/>
        <vertAlign val="baseline"/>
        <sz val="12"/>
        <color rgb="FF000000"/>
        <name val="Cambria"/>
        <scheme val="none"/>
      </font>
      <alignment horizontal="center" vertical="center" textRotation="0" wrapText="0" indent="0" justifyLastLine="0" shrinkToFit="0" readingOrder="0"/>
      <border diagonalUp="0" diagonalDown="0">
        <left style="medium">
          <color theme="9" tint="-0.24994659260841701"/>
        </left>
        <right style="medium">
          <color theme="9" tint="-0.24994659260841701"/>
        </right>
        <top/>
        <bottom/>
        <vertical/>
        <horizontal/>
      </border>
    </dxf>
    <dxf>
      <font>
        <b/>
        <i val="0"/>
        <strike val="0"/>
        <condense val="0"/>
        <extend val="0"/>
        <outline val="0"/>
        <shadow val="0"/>
        <u val="none"/>
        <vertAlign val="baseline"/>
        <sz val="12"/>
        <color theme="1"/>
        <name val="Cambria"/>
        <scheme val="none"/>
      </font>
      <numFmt numFmtId="0" formatCode="General"/>
      <alignment horizontal="center" vertical="center" textRotation="0" wrapText="0" indent="0" justifyLastLine="0" shrinkToFit="0" readingOrder="0"/>
      <border diagonalUp="0" diagonalDown="0">
        <left style="medium">
          <color theme="9" tint="-0.24994659260841701"/>
        </left>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numFmt numFmtId="0" formatCode="General"/>
      <alignment horizontal="center" vertical="center" textRotation="0" wrapText="0"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numFmt numFmtId="0" formatCode="General"/>
      <alignment horizontal="center" vertical="center" textRotation="0" wrapText="0"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strike val="0"/>
        <outline val="0"/>
        <shadow val="0"/>
        <u val="none"/>
        <vertAlign val="baseline"/>
        <sz val="12"/>
        <color theme="1"/>
        <name val="Cambria"/>
        <scheme val="none"/>
      </font>
      <numFmt numFmtId="0" formatCode="General"/>
      <alignment horizontal="center" vertical="center" textRotation="0"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right style="medium">
          <color theme="9" tint="-0.24994659260841701"/>
        </right>
        <top/>
        <bottom/>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top/>
        <bottom/>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numFmt numFmtId="30" formatCode="@"/>
      <alignment horizontal="center" vertical="center" textRotation="0" wrapText="0"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right style="medium">
          <color theme="9" tint="-0.24994659260841701"/>
        </right>
        <top/>
        <bottom/>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top/>
        <bottom/>
        <vertical/>
        <horizontal/>
      </border>
    </dxf>
    <dxf>
      <font>
        <strike val="0"/>
        <outline val="0"/>
        <shadow val="0"/>
        <u val="none"/>
        <vertAlign val="baseline"/>
        <sz val="12"/>
        <color theme="1"/>
        <name val="Cambria"/>
        <scheme val="none"/>
      </font>
      <alignment horizontal="center" vertical="center" textRotation="0" wrapText="1" indent="0" justifyLastLine="0" shrinkToFit="0" readingOrder="0"/>
      <border diagonalUp="0" diagonalDown="0">
        <left/>
        <right style="medium">
          <color theme="9" tint="-0.24994659260841701"/>
        </right>
        <top/>
        <bottom/>
        <vertical/>
        <horizontal/>
      </border>
    </dxf>
    <dxf>
      <font>
        <strike val="0"/>
        <outline val="0"/>
        <shadow val="0"/>
        <u val="none"/>
        <vertAlign val="baseline"/>
        <sz val="12"/>
        <color theme="1"/>
        <name val="Cambria"/>
        <scheme val="none"/>
      </font>
      <alignment horizontal="center" vertical="center" textRotation="0" wrapText="1" indent="0" justifyLastLine="0" shrinkToFit="0" readingOrder="0"/>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top/>
        <bottom/>
        <vertical/>
        <horizontal/>
      </border>
    </dxf>
    <dxf>
      <font>
        <strike val="0"/>
        <outline val="0"/>
        <shadow val="0"/>
        <u val="none"/>
        <vertAlign val="baseline"/>
        <sz val="12"/>
        <color theme="1"/>
        <name val="Cambria"/>
        <scheme val="none"/>
      </font>
      <alignment horizontal="center" vertical="center" textRotation="0" wrapText="1" indent="0" justifyLastLine="0" shrinkToFit="0" readingOrder="0"/>
      <border diagonalUp="0" diagonalDown="0">
        <left/>
        <right style="medium">
          <color theme="9" tint="-0.24994659260841701"/>
        </right>
        <top/>
        <bottom/>
        <vertical/>
        <horizontal/>
      </border>
    </dxf>
    <dxf>
      <font>
        <strike val="0"/>
        <outline val="0"/>
        <shadow val="0"/>
        <u val="none"/>
        <vertAlign val="baseline"/>
        <sz val="12"/>
        <color theme="1"/>
        <name val="Cambria"/>
        <scheme val="none"/>
      </font>
      <alignment horizontal="center" vertical="center" textRotation="0" wrapText="1" indent="0" justifyLastLine="0" shrinkToFit="0" readingOrder="0"/>
    </dxf>
    <dxf>
      <font>
        <strike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top/>
        <bottom/>
        <vertical/>
        <horizontal/>
      </border>
    </dxf>
    <dxf>
      <font>
        <strike val="0"/>
        <outline val="0"/>
        <shadow val="0"/>
        <u val="none"/>
        <vertAlign val="baseline"/>
        <sz val="12"/>
        <color theme="1"/>
        <name val="Cambria"/>
        <scheme val="none"/>
      </font>
      <alignment horizontal="center" vertical="center" textRotation="0" wrapText="1" indent="0" justifyLastLine="0" shrinkToFit="0" readingOrder="0"/>
      <border diagonalUp="0" diagonalDown="0">
        <left/>
        <right style="medium">
          <color theme="9" tint="-0.24994659260841701"/>
        </right>
        <top/>
        <bottom/>
        <vertical/>
        <horizontal/>
      </border>
    </dxf>
    <dxf>
      <font>
        <strike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top/>
        <bottom/>
        <vertical/>
        <horizontal/>
      </border>
    </dxf>
    <dxf>
      <font>
        <b val="0"/>
        <i val="0"/>
        <strike val="0"/>
        <condense val="0"/>
        <extend val="0"/>
        <outline val="0"/>
        <shadow val="0"/>
        <u val="none"/>
        <vertAlign val="baseline"/>
        <sz val="12"/>
        <color theme="1"/>
        <name val="Cambria"/>
        <scheme val="none"/>
      </font>
      <numFmt numFmtId="30" formatCode="@"/>
      <alignment horizontal="center" vertical="center" textRotation="0" wrapText="0"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numFmt numFmtId="30" formatCode="@"/>
      <alignment horizontal="center" vertical="center" textRotation="0" wrapText="0"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numFmt numFmtId="30" formatCode="@"/>
      <alignment horizontal="center" vertical="center" textRotation="0" wrapText="0"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strike val="0"/>
        <outline val="0"/>
        <shadow val="0"/>
        <u val="none"/>
        <vertAlign val="baseline"/>
        <sz val="12"/>
        <color theme="1"/>
        <name val="Cambria"/>
        <scheme val="none"/>
      </font>
      <numFmt numFmtId="30" formatCode="@"/>
      <alignment horizontal="center" vertical="center" textRotation="0" wrapText="0"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numFmt numFmtId="0" formatCode="General"/>
    </dxf>
    <dxf>
      <font>
        <strike val="0"/>
        <outline val="0"/>
        <shadow val="0"/>
        <u val="none"/>
        <vertAlign val="baseline"/>
        <sz val="12"/>
        <color theme="1"/>
        <name val="Cambria"/>
        <scheme val="none"/>
      </font>
      <alignment horizontal="center" vertical="center" textRotation="0" indent="0" justifyLastLine="0" shrinkToFit="0" readingOrder="0"/>
      <border diagonalUp="0" diagonalDown="0" outline="0">
        <left/>
        <right style="medium">
          <color theme="9" tint="-0.24994659260841701"/>
        </right>
        <top/>
        <bottom/>
      </border>
    </dxf>
    <dxf>
      <border diagonalUp="0" diagonalDown="0">
        <left style="medium">
          <color theme="9" tint="-0.24994659260841701"/>
        </left>
        <right style="medium">
          <color theme="9" tint="-0.24994659260841701"/>
        </right>
        <top style="medium">
          <color theme="9" tint="-0.24994659260841701"/>
        </top>
        <bottom/>
      </border>
    </dxf>
    <dxf>
      <font>
        <strike val="0"/>
        <outline val="0"/>
        <shadow val="0"/>
        <u val="none"/>
        <vertAlign val="baseline"/>
        <sz val="12"/>
        <color rgb="FF000000"/>
        <name val="Cambria"/>
        <scheme val="none"/>
      </font>
      <alignment horizontal="general" vertical="center" textRotation="0" wrapText="1" indent="0" justifyLastLine="0" shrinkToFit="0" readingOrder="0"/>
    </dxf>
    <dxf>
      <font>
        <strike val="0"/>
        <outline val="0"/>
        <shadow val="0"/>
        <u val="none"/>
        <vertAlign val="baseline"/>
        <sz val="10"/>
        <color auto="1"/>
        <name val="Cambria"/>
        <scheme val="none"/>
      </font>
      <fill>
        <patternFill>
          <bgColor theme="9" tint="0.59999389629810485"/>
        </patternFill>
      </fill>
      <alignment horizontal="general" vertical="center" textRotation="0" wrapText="1" indent="0" justifyLastLine="0" shrinkToFit="0" readingOrder="0"/>
      <border diagonalUp="0" diagonalDown="0" outline="0">
        <left style="medium">
          <color theme="9" tint="-0.24994659260841701"/>
        </left>
        <right style="medium">
          <color theme="9" tint="-0.24994659260841701"/>
        </right>
        <top/>
        <bottom/>
      </border>
    </dxf>
    <dxf>
      <font>
        <strike val="0"/>
        <outline val="0"/>
        <shadow val="0"/>
        <u val="none"/>
        <vertAlign val="baseline"/>
        <sz val="12"/>
        <color rgb="FF000000"/>
        <name val="Cambria"/>
        <scheme val="none"/>
      </font>
      <alignment horizontal="center" vertical="center" textRotation="0" wrapText="0" indent="0" justifyLastLine="0" shrinkToFit="0" readingOrder="0"/>
      <border diagonalUp="0" diagonalDown="0">
        <left style="medium">
          <color theme="9" tint="-0.24994659260841701"/>
        </left>
        <right style="medium">
          <color theme="9" tint="-0.24994659260841701"/>
        </right>
        <top/>
        <bottom/>
        <vertical/>
        <horizontal/>
      </border>
    </dxf>
    <dxf>
      <font>
        <b/>
        <i val="0"/>
        <strike val="0"/>
        <condense val="0"/>
        <extend val="0"/>
        <outline val="0"/>
        <shadow val="0"/>
        <u val="none"/>
        <vertAlign val="baseline"/>
        <sz val="12"/>
        <color theme="1"/>
        <name val="Cambria"/>
        <scheme val="none"/>
      </font>
      <numFmt numFmtId="0" formatCode="General"/>
      <alignment horizontal="center" vertical="center" textRotation="0" wrapText="0" indent="0" justifyLastLine="0" shrinkToFit="0" readingOrder="0"/>
      <border diagonalUp="0" diagonalDown="0">
        <left style="medium">
          <color theme="9" tint="-0.24994659260841701"/>
        </left>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numFmt numFmtId="0" formatCode="General"/>
      <alignment horizontal="center" vertical="center" textRotation="0" wrapText="0"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numFmt numFmtId="0" formatCode="General"/>
      <alignment horizontal="center" vertical="center" textRotation="0" wrapText="0"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strike val="0"/>
        <outline val="0"/>
        <shadow val="0"/>
        <u val="none"/>
        <vertAlign val="baseline"/>
        <sz val="12"/>
        <color theme="1"/>
        <name val="Cambria"/>
        <scheme val="none"/>
      </font>
      <numFmt numFmtId="0" formatCode="General"/>
      <alignment horizontal="center" vertical="center" textRotation="0"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right style="medium">
          <color theme="9" tint="-0.24994659260841701"/>
        </right>
        <top/>
        <bottom/>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top/>
        <bottom/>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numFmt numFmtId="30" formatCode="@"/>
      <alignment horizontal="center" vertical="center" textRotation="0" wrapText="0"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right style="medium">
          <color theme="9" tint="-0.24994659260841701"/>
        </right>
        <top/>
        <bottom/>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dxf>
    <dxf>
      <font>
        <strike val="0"/>
        <outline val="0"/>
        <shadow val="0"/>
        <u val="none"/>
        <vertAlign val="baseline"/>
        <sz val="12"/>
        <color theme="1"/>
        <name val="Cambria"/>
        <scheme val="none"/>
      </font>
      <alignment horizontal="center" vertical="center" textRotation="0" wrapText="1" indent="0" justifyLastLine="0" shrinkToFit="0" readingOrder="0"/>
    </dxf>
    <dxf>
      <font>
        <strike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top/>
        <bottom/>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right style="medium">
          <color theme="9" tint="-0.24994659260841701"/>
        </right>
        <top/>
        <bottom/>
        <vertical/>
        <horizontal/>
      </border>
    </dxf>
    <dxf>
      <font>
        <strike val="0"/>
        <outline val="0"/>
        <shadow val="0"/>
        <u val="none"/>
        <vertAlign val="baseline"/>
        <sz val="12"/>
        <color theme="1"/>
        <name val="Cambria"/>
        <scheme val="none"/>
      </font>
      <alignment horizontal="center" vertical="center" textRotation="0" wrapText="1" indent="0" justifyLastLine="0" shrinkToFit="0" readingOrder="0"/>
    </dxf>
    <dxf>
      <font>
        <strike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top/>
        <bottom/>
        <vertical/>
        <horizontal/>
      </border>
    </dxf>
    <dxf>
      <font>
        <strike val="0"/>
        <outline val="0"/>
        <shadow val="0"/>
        <u val="none"/>
        <vertAlign val="baseline"/>
        <sz val="12"/>
        <color theme="1"/>
        <name val="Cambria"/>
        <scheme val="none"/>
      </font>
      <alignment horizontal="center" vertical="center" textRotation="0" wrapText="1" indent="0" justifyLastLine="0" shrinkToFit="0" readingOrder="0"/>
      <border diagonalUp="0" diagonalDown="0">
        <left/>
        <right style="medium">
          <color theme="9" tint="-0.24994659260841701"/>
        </right>
        <top/>
        <bottom/>
        <vertical/>
        <horizontal/>
      </border>
    </dxf>
    <dxf>
      <font>
        <strike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top/>
        <bottom/>
        <vertical/>
        <horizontal/>
      </border>
    </dxf>
    <dxf>
      <font>
        <strike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numFmt numFmtId="30" formatCode="@"/>
      <alignment horizontal="center" vertical="center" textRotation="0" wrapText="0"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numFmt numFmtId="30" formatCode="@"/>
      <alignment horizontal="center" vertical="center" textRotation="0" wrapText="0"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numFmt numFmtId="30" formatCode="@"/>
      <alignment horizontal="center" vertical="center" textRotation="0" wrapText="0"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strike val="0"/>
        <outline val="0"/>
        <shadow val="0"/>
        <u val="none"/>
        <vertAlign val="baseline"/>
        <sz val="12"/>
        <color theme="1"/>
        <name val="Cambria"/>
        <scheme val="none"/>
      </font>
      <numFmt numFmtId="30" formatCode="@"/>
      <alignment horizontal="center" vertical="center" textRotation="0" wrapText="0"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numFmt numFmtId="0" formatCode="General"/>
    </dxf>
    <dxf>
      <font>
        <strike val="0"/>
        <outline val="0"/>
        <shadow val="0"/>
        <u val="none"/>
        <vertAlign val="baseline"/>
        <sz val="12"/>
        <color theme="1"/>
        <name val="Cambria"/>
        <scheme val="none"/>
      </font>
      <alignment horizontal="center" vertical="center" textRotation="0" indent="0" justifyLastLine="0" shrinkToFit="0" readingOrder="0"/>
      <border diagonalUp="0" diagonalDown="0" outline="0">
        <left/>
        <right style="medium">
          <color theme="9" tint="-0.24994659260841701"/>
        </right>
        <top/>
        <bottom/>
      </border>
    </dxf>
    <dxf>
      <border diagonalUp="0" diagonalDown="0">
        <left style="medium">
          <color theme="9" tint="-0.24994659260841701"/>
        </left>
        <right style="medium">
          <color theme="9" tint="-0.24994659260841701"/>
        </right>
        <top/>
        <bottom/>
      </border>
    </dxf>
    <dxf>
      <font>
        <strike val="0"/>
        <outline val="0"/>
        <shadow val="0"/>
        <u val="none"/>
        <vertAlign val="baseline"/>
        <sz val="12"/>
        <color rgb="FF000000"/>
        <name val="Cambria"/>
        <scheme val="none"/>
      </font>
      <alignment horizontal="general" vertical="center" textRotation="0" wrapText="1" indent="0" justifyLastLine="0" shrinkToFit="0" readingOrder="0"/>
    </dxf>
    <dxf>
      <font>
        <strike val="0"/>
        <outline val="0"/>
        <shadow val="0"/>
        <u val="none"/>
        <vertAlign val="baseline"/>
        <sz val="10"/>
        <color auto="1"/>
        <name val="Cambria"/>
        <scheme val="none"/>
      </font>
      <fill>
        <patternFill>
          <bgColor theme="9" tint="0.59999389629810485"/>
        </patternFill>
      </fill>
      <alignment horizontal="general" vertical="center" textRotation="0" wrapText="1" indent="0" justifyLastLine="0" shrinkToFit="0" readingOrder="0"/>
      <border diagonalUp="0" diagonalDown="0" outline="0">
        <left style="medium">
          <color theme="9" tint="-0.24994659260841701"/>
        </left>
        <right style="medium">
          <color theme="9" tint="-0.24994659260841701"/>
        </right>
        <top/>
        <bottom/>
      </border>
    </dxf>
    <dxf>
      <font>
        <strike val="0"/>
        <outline val="0"/>
        <shadow val="0"/>
        <u val="none"/>
        <vertAlign val="baseline"/>
        <sz val="12"/>
        <color rgb="FF000000"/>
        <name val="Cambria"/>
        <scheme val="none"/>
      </font>
      <alignment horizontal="center" vertical="center" textRotation="0" wrapText="0" indent="0" justifyLastLine="0" shrinkToFit="0" readingOrder="0"/>
      <border diagonalUp="0" diagonalDown="0">
        <left style="medium">
          <color theme="9" tint="-0.24994659260841701"/>
        </left>
        <right style="medium">
          <color theme="9" tint="-0.24994659260841701"/>
        </right>
        <top/>
        <bottom/>
        <vertical/>
        <horizontal/>
      </border>
    </dxf>
    <dxf>
      <font>
        <b/>
        <i val="0"/>
        <strike val="0"/>
        <condense val="0"/>
        <extend val="0"/>
        <outline val="0"/>
        <shadow val="0"/>
        <u val="none"/>
        <vertAlign val="baseline"/>
        <sz val="12"/>
        <color theme="1"/>
        <name val="Cambria"/>
        <scheme val="none"/>
      </font>
      <numFmt numFmtId="0" formatCode="General"/>
      <alignment horizontal="center" vertical="center" textRotation="0" wrapText="0" indent="0" justifyLastLine="0" shrinkToFit="0" readingOrder="0"/>
      <border diagonalUp="0" diagonalDown="0">
        <left style="medium">
          <color theme="9" tint="-0.24994659260841701"/>
        </left>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numFmt numFmtId="0" formatCode="General"/>
      <alignment horizontal="center" vertical="center" textRotation="0" wrapText="0"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numFmt numFmtId="0" formatCode="General"/>
      <alignment horizontal="center" vertical="center" textRotation="0" wrapText="0"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strike val="0"/>
        <outline val="0"/>
        <shadow val="0"/>
        <u val="none"/>
        <vertAlign val="baseline"/>
        <sz val="12"/>
        <color theme="1"/>
        <name val="Cambria"/>
        <scheme val="none"/>
      </font>
      <numFmt numFmtId="0" formatCode="General"/>
      <alignment horizontal="center" vertical="center" textRotation="0"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right style="medium">
          <color theme="9" tint="-0.24994659260841701"/>
        </right>
        <top/>
        <bottom/>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top/>
        <bottom/>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numFmt numFmtId="30" formatCode="@"/>
      <alignment horizontal="center" vertical="center" textRotation="0" wrapText="0"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right style="medium">
          <color theme="9" tint="-0.24994659260841701"/>
        </right>
        <top/>
        <bottom/>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dxf>
    <dxf>
      <font>
        <strike val="0"/>
        <outline val="0"/>
        <shadow val="0"/>
        <u val="none"/>
        <vertAlign val="baseline"/>
        <sz val="12"/>
        <color theme="1"/>
        <name val="Cambria"/>
        <scheme val="none"/>
      </font>
      <alignment horizontal="center" vertical="center" textRotation="0" wrapText="1" indent="0" justifyLastLine="0" shrinkToFit="0" readingOrder="0"/>
    </dxf>
    <dxf>
      <font>
        <strike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top/>
        <bottom/>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right style="medium">
          <color theme="9" tint="-0.24994659260841701"/>
        </right>
        <top/>
        <bottom/>
        <vertical/>
        <horizontal/>
      </border>
    </dxf>
    <dxf>
      <font>
        <strike val="0"/>
        <outline val="0"/>
        <shadow val="0"/>
        <u val="none"/>
        <vertAlign val="baseline"/>
        <sz val="12"/>
        <color theme="1"/>
        <name val="Cambria"/>
        <scheme val="none"/>
      </font>
      <alignment horizontal="center" vertical="center" textRotation="0" wrapText="1" indent="0" justifyLastLine="0" shrinkToFit="0" readingOrder="0"/>
    </dxf>
    <dxf>
      <font>
        <strike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top/>
        <bottom/>
        <vertical/>
        <horizontal/>
      </border>
    </dxf>
    <dxf>
      <font>
        <strike val="0"/>
        <outline val="0"/>
        <shadow val="0"/>
        <u val="none"/>
        <vertAlign val="baseline"/>
        <sz val="12"/>
        <color theme="1"/>
        <name val="Cambria"/>
        <scheme val="none"/>
      </font>
      <alignment horizontal="center" vertical="center" textRotation="0" wrapText="1" indent="0" justifyLastLine="0" shrinkToFit="0" readingOrder="0"/>
      <border diagonalUp="0" diagonalDown="0">
        <left/>
        <right style="medium">
          <color theme="9" tint="-0.24994659260841701"/>
        </right>
        <top/>
        <bottom/>
        <vertical/>
        <horizontal/>
      </border>
    </dxf>
    <dxf>
      <font>
        <strike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top/>
        <bottom/>
        <vertical/>
        <horizontal/>
      </border>
    </dxf>
    <dxf>
      <font>
        <strike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numFmt numFmtId="30" formatCode="@"/>
      <alignment horizontal="center" vertical="center" textRotation="0" wrapText="0"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numFmt numFmtId="30" formatCode="@"/>
      <alignment horizontal="center" vertical="center" textRotation="0" wrapText="0"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numFmt numFmtId="30" formatCode="@"/>
      <alignment horizontal="center" vertical="center" textRotation="0" wrapText="0"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strike val="0"/>
        <outline val="0"/>
        <shadow val="0"/>
        <u val="none"/>
        <vertAlign val="baseline"/>
        <sz val="12"/>
        <color theme="1"/>
        <name val="Cambria"/>
        <scheme val="none"/>
      </font>
      <numFmt numFmtId="30" formatCode="@"/>
      <alignment horizontal="center" vertical="center" textRotation="0" wrapText="0"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numFmt numFmtId="0" formatCode="General"/>
    </dxf>
    <dxf>
      <font>
        <strike val="0"/>
        <outline val="0"/>
        <shadow val="0"/>
        <u val="none"/>
        <vertAlign val="baseline"/>
        <sz val="12"/>
        <color theme="1"/>
        <name val="Cambria"/>
        <scheme val="none"/>
      </font>
      <alignment horizontal="center" vertical="center" textRotation="0" indent="0" justifyLastLine="0" shrinkToFit="0" readingOrder="0"/>
      <border diagonalUp="0" diagonalDown="0" outline="0">
        <left/>
        <right style="medium">
          <color theme="9" tint="-0.24994659260841701"/>
        </right>
        <top/>
        <bottom/>
      </border>
    </dxf>
    <dxf>
      <border diagonalUp="0" diagonalDown="0">
        <left style="medium">
          <color theme="9" tint="-0.24994659260841701"/>
        </left>
        <right style="medium">
          <color theme="9" tint="-0.24994659260841701"/>
        </right>
        <top style="medium">
          <color theme="9" tint="-0.24994659260841701"/>
        </top>
        <bottom/>
      </border>
    </dxf>
    <dxf>
      <font>
        <strike val="0"/>
        <outline val="0"/>
        <shadow val="0"/>
        <u val="none"/>
        <vertAlign val="baseline"/>
        <sz val="12"/>
        <color rgb="FF000000"/>
        <name val="Cambria"/>
        <scheme val="none"/>
      </font>
      <alignment horizontal="general" vertical="center" textRotation="0" wrapText="1" indent="0" justifyLastLine="0" shrinkToFit="0" readingOrder="0"/>
    </dxf>
    <dxf>
      <font>
        <strike val="0"/>
        <outline val="0"/>
        <shadow val="0"/>
        <u val="none"/>
        <vertAlign val="baseline"/>
        <sz val="10"/>
        <color auto="1"/>
        <name val="Cambria"/>
        <scheme val="none"/>
      </font>
      <fill>
        <patternFill>
          <bgColor theme="9" tint="0.59999389629810485"/>
        </patternFill>
      </fill>
      <alignment horizontal="general" vertical="center" textRotation="0" wrapText="1" indent="0" justifyLastLine="0" shrinkToFit="0" readingOrder="0"/>
      <border diagonalUp="0" diagonalDown="0" outline="0">
        <left style="medium">
          <color theme="9" tint="-0.24994659260841701"/>
        </left>
        <right style="medium">
          <color theme="9" tint="-0.24994659260841701"/>
        </right>
        <top/>
        <bottom/>
      </border>
    </dxf>
    <dxf>
      <font>
        <strike val="0"/>
        <outline val="0"/>
        <shadow val="0"/>
        <u val="none"/>
        <vertAlign val="baseline"/>
        <sz val="12"/>
        <color rgb="FF000000"/>
        <name val="Cambria"/>
        <scheme val="none"/>
      </font>
      <alignment horizontal="center" vertical="center" textRotation="0" wrapText="0" indent="0" justifyLastLine="0" shrinkToFit="0" readingOrder="0"/>
      <border diagonalUp="0" diagonalDown="0">
        <left style="medium">
          <color theme="9" tint="-0.24994659260841701"/>
        </left>
        <right style="medium">
          <color theme="9" tint="-0.24994659260841701"/>
        </right>
        <top/>
        <bottom/>
        <vertical/>
        <horizontal/>
      </border>
    </dxf>
    <dxf>
      <font>
        <b/>
        <i val="0"/>
        <strike val="0"/>
        <condense val="0"/>
        <extend val="0"/>
        <outline val="0"/>
        <shadow val="0"/>
        <u val="none"/>
        <vertAlign val="baseline"/>
        <sz val="12"/>
        <color theme="1"/>
        <name val="Cambria"/>
        <scheme val="none"/>
      </font>
      <numFmt numFmtId="0" formatCode="General"/>
      <alignment horizontal="center" vertical="center" textRotation="0" wrapText="0" indent="0" justifyLastLine="0" shrinkToFit="0" readingOrder="0"/>
      <border diagonalUp="0" diagonalDown="0">
        <left style="medium">
          <color theme="9" tint="-0.24994659260841701"/>
        </left>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numFmt numFmtId="0" formatCode="General"/>
      <alignment horizontal="center" vertical="center" textRotation="0" wrapText="0"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numFmt numFmtId="0" formatCode="General"/>
      <alignment horizontal="center" vertical="center" textRotation="0" wrapText="0"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strike val="0"/>
        <outline val="0"/>
        <shadow val="0"/>
        <u val="none"/>
        <vertAlign val="baseline"/>
        <sz val="12"/>
        <color theme="1"/>
        <name val="Cambria"/>
        <scheme val="none"/>
      </font>
      <numFmt numFmtId="0" formatCode="General"/>
      <alignment horizontal="center" vertical="center" textRotation="0"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right style="medium">
          <color theme="9" tint="-0.24994659260841701"/>
        </right>
        <top/>
        <bottom/>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top/>
        <bottom/>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numFmt numFmtId="30" formatCode="@"/>
      <alignment horizontal="center" vertical="center" textRotation="0" wrapText="0"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right style="medium">
          <color theme="9" tint="-0.24994659260841701"/>
        </right>
        <top/>
        <bottom/>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dxf>
    <dxf>
      <font>
        <strike val="0"/>
        <outline val="0"/>
        <shadow val="0"/>
        <u val="none"/>
        <vertAlign val="baseline"/>
        <sz val="12"/>
        <color theme="1"/>
        <name val="Cambria"/>
        <scheme val="none"/>
      </font>
      <alignment horizontal="center" vertical="center" textRotation="0" wrapText="1" indent="0" justifyLastLine="0" shrinkToFit="0" readingOrder="0"/>
    </dxf>
    <dxf>
      <font>
        <strike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top/>
        <bottom/>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right style="medium">
          <color theme="9" tint="-0.24994659260841701"/>
        </right>
        <top/>
        <bottom/>
        <vertical/>
        <horizontal/>
      </border>
    </dxf>
    <dxf>
      <font>
        <strike val="0"/>
        <outline val="0"/>
        <shadow val="0"/>
        <u val="none"/>
        <vertAlign val="baseline"/>
        <sz val="12"/>
        <color theme="1"/>
        <name val="Cambria"/>
        <scheme val="none"/>
      </font>
      <alignment horizontal="center" vertical="center" textRotation="0" wrapText="1" indent="0" justifyLastLine="0" shrinkToFit="0" readingOrder="0"/>
    </dxf>
    <dxf>
      <font>
        <strike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top/>
        <bottom/>
        <vertical/>
        <horizontal/>
      </border>
    </dxf>
    <dxf>
      <font>
        <strike val="0"/>
        <outline val="0"/>
        <shadow val="0"/>
        <u val="none"/>
        <vertAlign val="baseline"/>
        <sz val="12"/>
        <color theme="1"/>
        <name val="Cambria"/>
        <scheme val="none"/>
      </font>
      <alignment horizontal="center" vertical="center" textRotation="0" wrapText="1" indent="0" justifyLastLine="0" shrinkToFit="0" readingOrder="0"/>
      <border diagonalUp="0" diagonalDown="0">
        <left/>
        <right style="medium">
          <color theme="9" tint="-0.24994659260841701"/>
        </right>
        <top/>
        <bottom/>
        <vertical/>
        <horizontal/>
      </border>
    </dxf>
    <dxf>
      <font>
        <strike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top/>
        <bottom/>
        <vertical/>
        <horizontal/>
      </border>
    </dxf>
    <dxf>
      <font>
        <strike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numFmt numFmtId="30" formatCode="@"/>
      <alignment horizontal="center" vertical="center" textRotation="0" wrapText="0"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numFmt numFmtId="30" formatCode="@"/>
      <alignment horizontal="center" vertical="center" textRotation="0" wrapText="0"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numFmt numFmtId="30" formatCode="@"/>
      <alignment horizontal="center" vertical="center" textRotation="0" wrapText="0"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strike val="0"/>
        <outline val="0"/>
        <shadow val="0"/>
        <u val="none"/>
        <vertAlign val="baseline"/>
        <sz val="12"/>
        <color theme="1"/>
        <name val="Cambria"/>
        <scheme val="none"/>
      </font>
      <numFmt numFmtId="30" formatCode="@"/>
      <alignment horizontal="center" vertical="center" textRotation="0" wrapText="0"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numFmt numFmtId="0" formatCode="General"/>
    </dxf>
    <dxf>
      <font>
        <strike val="0"/>
        <outline val="0"/>
        <shadow val="0"/>
        <u val="none"/>
        <vertAlign val="baseline"/>
        <sz val="12"/>
        <color theme="1"/>
        <name val="Cambria"/>
        <scheme val="none"/>
      </font>
      <alignment horizontal="center" vertical="center" textRotation="0" indent="0" justifyLastLine="0" shrinkToFit="0" readingOrder="0"/>
      <border diagonalUp="0" diagonalDown="0" outline="0">
        <left/>
        <right style="medium">
          <color theme="9" tint="-0.24994659260841701"/>
        </right>
        <top/>
        <bottom/>
      </border>
    </dxf>
    <dxf>
      <border diagonalUp="0" diagonalDown="0">
        <left style="medium">
          <color theme="9" tint="-0.24994659260841701"/>
        </left>
        <right style="medium">
          <color theme="9" tint="-0.24994659260841701"/>
        </right>
        <top style="medium">
          <color theme="9" tint="-0.24994659260841701"/>
        </top>
        <bottom/>
      </border>
    </dxf>
    <dxf>
      <font>
        <strike val="0"/>
        <outline val="0"/>
        <shadow val="0"/>
        <u val="none"/>
        <vertAlign val="baseline"/>
        <sz val="12"/>
        <color rgb="FF000000"/>
        <name val="Cambria"/>
        <scheme val="none"/>
      </font>
      <alignment horizontal="general" vertical="center" textRotation="0" wrapText="1" indent="0" justifyLastLine="0" shrinkToFit="0" readingOrder="0"/>
    </dxf>
    <dxf>
      <font>
        <strike val="0"/>
        <outline val="0"/>
        <shadow val="0"/>
        <u val="none"/>
        <vertAlign val="baseline"/>
        <sz val="10"/>
        <color auto="1"/>
        <name val="Cambria"/>
        <scheme val="none"/>
      </font>
      <fill>
        <patternFill>
          <bgColor theme="9" tint="0.59999389629810485"/>
        </patternFill>
      </fill>
      <alignment horizontal="general" vertical="center" textRotation="0" wrapText="1" indent="0" justifyLastLine="0" shrinkToFit="0" readingOrder="0"/>
      <border diagonalUp="0" diagonalDown="0" outline="0">
        <left style="medium">
          <color theme="9" tint="-0.24994659260841701"/>
        </left>
        <right style="medium">
          <color theme="9" tint="-0.24994659260841701"/>
        </right>
        <top/>
        <bottom/>
      </border>
    </dxf>
    <dxf>
      <font>
        <strike val="0"/>
        <outline val="0"/>
        <shadow val="0"/>
        <u val="none"/>
        <vertAlign val="baseline"/>
        <sz val="12"/>
        <color rgb="FF000000"/>
        <name val="Cambria"/>
        <scheme val="none"/>
      </font>
      <alignment horizontal="general" vertical="center" textRotation="0" wrapText="1" indent="0" justifyLastLine="0" shrinkToFit="0" readingOrder="0"/>
    </dxf>
    <dxf>
      <font>
        <b/>
        <i val="0"/>
        <strike val="0"/>
        <condense val="0"/>
        <extend val="0"/>
        <outline val="0"/>
        <shadow val="0"/>
        <u val="none"/>
        <vertAlign val="baseline"/>
        <sz val="12"/>
        <color theme="1"/>
        <name val="Cambria"/>
        <scheme val="none"/>
      </font>
      <numFmt numFmtId="0" formatCode="General"/>
      <alignment horizontal="center" vertical="center" textRotation="0" wrapText="0" indent="0" justifyLastLine="0" shrinkToFit="0" readingOrder="0"/>
      <border diagonalUp="0" diagonalDown="0">
        <left style="medium">
          <color theme="9" tint="-0.24994659260841701"/>
        </left>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numFmt numFmtId="0" formatCode="General"/>
      <alignment horizontal="center" vertical="center" textRotation="0" wrapText="0"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numFmt numFmtId="0" formatCode="General"/>
      <alignment horizontal="center" vertical="center" textRotation="0" wrapText="0"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strike val="0"/>
        <outline val="0"/>
        <shadow val="0"/>
        <u val="none"/>
        <vertAlign val="baseline"/>
        <sz val="12"/>
        <color theme="1"/>
        <name val="Cambria"/>
        <scheme val="none"/>
      </font>
      <numFmt numFmtId="0" formatCode="General"/>
      <alignment horizontal="center" vertical="center" textRotation="0"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right style="medium">
          <color theme="9" tint="-0.24994659260841701"/>
        </right>
        <top/>
        <bottom/>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top/>
        <bottom/>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right style="medium">
          <color theme="9" tint="-0.24994659260841701"/>
        </right>
        <top/>
        <bottom/>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top/>
        <bottom/>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numFmt numFmtId="30" formatCode="@"/>
      <alignment horizontal="center" vertical="center" textRotation="0" wrapText="0"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right style="medium">
          <color theme="9" tint="-0.24994659260841701"/>
        </right>
        <top/>
        <bottom/>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dxf>
    <dxf>
      <font>
        <strike val="0"/>
        <outline val="0"/>
        <shadow val="0"/>
        <u val="none"/>
        <vertAlign val="baseline"/>
        <sz val="12"/>
        <color theme="1"/>
        <name val="Cambria"/>
        <scheme val="none"/>
      </font>
      <alignment horizontal="center" vertical="center" textRotation="0" wrapText="1" indent="0" justifyLastLine="0" shrinkToFit="0" readingOrder="0"/>
    </dxf>
    <dxf>
      <font>
        <strike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top/>
        <bottom/>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right style="medium">
          <color theme="9" tint="-0.24994659260841701"/>
        </right>
        <top/>
        <bottom/>
        <vertical/>
        <horizontal/>
      </border>
    </dxf>
    <dxf>
      <font>
        <strike val="0"/>
        <outline val="0"/>
        <shadow val="0"/>
        <u val="none"/>
        <vertAlign val="baseline"/>
        <sz val="12"/>
        <color theme="1"/>
        <name val="Cambria"/>
        <scheme val="none"/>
      </font>
      <alignment horizontal="center" vertical="center" textRotation="0" wrapText="1" indent="0" justifyLastLine="0" shrinkToFit="0" readingOrder="0"/>
    </dxf>
    <dxf>
      <font>
        <strike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top/>
        <bottom/>
        <vertical/>
        <horizontal/>
      </border>
    </dxf>
    <dxf>
      <font>
        <strike val="0"/>
        <outline val="0"/>
        <shadow val="0"/>
        <u val="none"/>
        <vertAlign val="baseline"/>
        <sz val="12"/>
        <color theme="1"/>
        <name val="Cambria"/>
        <scheme val="none"/>
      </font>
      <alignment horizontal="center" vertical="center" textRotation="0" wrapText="1" indent="0" justifyLastLine="0" shrinkToFit="0" readingOrder="0"/>
      <border diagonalUp="0" diagonalDown="0">
        <left/>
        <right style="medium">
          <color theme="9" tint="-0.24994659260841701"/>
        </right>
        <top/>
        <bottom/>
        <vertical/>
        <horizontal/>
      </border>
    </dxf>
    <dxf>
      <font>
        <strike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top/>
        <bottom/>
        <vertical/>
        <horizontal/>
      </border>
    </dxf>
    <dxf>
      <font>
        <strike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numFmt numFmtId="30" formatCode="@"/>
      <alignment horizontal="center" vertical="center" textRotation="0" wrapText="0"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numFmt numFmtId="30" formatCode="@"/>
      <alignment horizontal="center" vertical="center" textRotation="0" wrapText="0"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numFmt numFmtId="30" formatCode="@"/>
      <alignment horizontal="center" vertical="center" textRotation="0" wrapText="0"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strike val="0"/>
        <outline val="0"/>
        <shadow val="0"/>
        <u val="none"/>
        <vertAlign val="baseline"/>
        <sz val="12"/>
        <color theme="1"/>
        <name val="Cambria"/>
        <scheme val="none"/>
      </font>
      <numFmt numFmtId="30" formatCode="@"/>
      <alignment horizontal="center" vertical="center" textRotation="0" wrapText="0"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numFmt numFmtId="0" formatCode="General"/>
    </dxf>
    <dxf>
      <font>
        <strike val="0"/>
        <outline val="0"/>
        <shadow val="0"/>
        <u val="none"/>
        <vertAlign val="baseline"/>
        <sz val="12"/>
        <color theme="1"/>
        <name val="Cambria"/>
        <scheme val="none"/>
      </font>
      <alignment horizontal="center" vertical="center" textRotation="0" indent="0" justifyLastLine="0" shrinkToFit="0" readingOrder="0"/>
      <border diagonalUp="0" diagonalDown="0" outline="0">
        <left/>
        <right style="medium">
          <color theme="9" tint="-0.24994659260841701"/>
        </right>
        <top/>
        <bottom/>
      </border>
    </dxf>
    <dxf>
      <border diagonalUp="0" diagonalDown="0">
        <left style="medium">
          <color theme="9" tint="-0.24994659260841701"/>
        </left>
        <right style="medium">
          <color theme="9" tint="-0.24994659260841701"/>
        </right>
        <top style="medium">
          <color theme="9" tint="-0.24994659260841701"/>
        </top>
        <bottom/>
      </border>
    </dxf>
    <dxf>
      <font>
        <strike val="0"/>
        <outline val="0"/>
        <shadow val="0"/>
        <u val="none"/>
        <vertAlign val="baseline"/>
        <sz val="12"/>
        <color rgb="FF000000"/>
        <name val="Cambria"/>
        <scheme val="none"/>
      </font>
      <alignment horizontal="general" vertical="center" textRotation="0" wrapText="1" indent="0" justifyLastLine="0" shrinkToFit="0" readingOrder="0"/>
    </dxf>
    <dxf>
      <font>
        <strike val="0"/>
        <outline val="0"/>
        <shadow val="0"/>
        <u val="none"/>
        <vertAlign val="baseline"/>
        <sz val="10"/>
        <color auto="1"/>
        <name val="Cambria"/>
        <scheme val="none"/>
      </font>
      <fill>
        <patternFill>
          <bgColor theme="9" tint="0.59999389629810485"/>
        </patternFill>
      </fill>
      <alignment horizontal="general" vertical="center" textRotation="0" wrapText="1" indent="0" justifyLastLine="0" shrinkToFit="0" readingOrder="0"/>
      <border diagonalUp="0" diagonalDown="0" outline="0">
        <left style="medium">
          <color theme="9" tint="-0.24994659260841701"/>
        </left>
        <right style="medium">
          <color theme="9" tint="-0.24994659260841701"/>
        </right>
        <top/>
        <bottom/>
      </border>
    </dxf>
    <dxf>
      <font>
        <strike val="0"/>
        <outline val="0"/>
        <shadow val="0"/>
        <u val="none"/>
        <vertAlign val="baseline"/>
        <sz val="12"/>
        <color rgb="FF000000"/>
        <name val="Cambria"/>
        <scheme val="none"/>
      </font>
      <alignment horizontal="center" vertical="center" textRotation="0" wrapText="0" indent="0" justifyLastLine="0" shrinkToFit="0" readingOrder="0"/>
      <border diagonalUp="0" diagonalDown="0">
        <left style="medium">
          <color theme="9" tint="-0.24994659260841701"/>
        </left>
        <right style="medium">
          <color theme="9" tint="-0.24994659260841701"/>
        </right>
        <top/>
        <bottom/>
        <vertical/>
        <horizontal/>
      </border>
    </dxf>
    <dxf>
      <font>
        <b/>
        <i val="0"/>
        <strike val="0"/>
        <condense val="0"/>
        <extend val="0"/>
        <outline val="0"/>
        <shadow val="0"/>
        <u val="none"/>
        <vertAlign val="baseline"/>
        <sz val="12"/>
        <color theme="1"/>
        <name val="Cambria"/>
        <scheme val="none"/>
      </font>
      <numFmt numFmtId="0" formatCode="General"/>
      <alignment horizontal="center" vertical="center" textRotation="0" wrapText="0" indent="0" justifyLastLine="0" shrinkToFit="0" readingOrder="0"/>
      <border diagonalUp="0" diagonalDown="0">
        <left style="medium">
          <color theme="9" tint="-0.24994659260841701"/>
        </left>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numFmt numFmtId="0" formatCode="General"/>
      <alignment horizontal="center" vertical="center" textRotation="0" wrapText="0"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numFmt numFmtId="0" formatCode="General"/>
      <alignment horizontal="center" vertical="center" textRotation="0" wrapText="0"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strike val="0"/>
        <outline val="0"/>
        <shadow val="0"/>
        <u val="none"/>
        <vertAlign val="baseline"/>
        <sz val="12"/>
        <color theme="1"/>
        <name val="Cambria"/>
        <scheme val="none"/>
      </font>
      <numFmt numFmtId="0" formatCode="General"/>
      <alignment horizontal="center" vertical="center" textRotation="0"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right style="medium">
          <color theme="9" tint="-0.24994659260841701"/>
        </right>
        <top/>
        <bottom/>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top/>
        <bottom/>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numFmt numFmtId="30" formatCode="@"/>
      <alignment horizontal="center" vertical="center" textRotation="0" wrapText="0"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right style="medium">
          <color theme="9" tint="-0.24994659260841701"/>
        </right>
        <top/>
        <bottom/>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dxf>
    <dxf>
      <font>
        <strike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top/>
        <bottom/>
        <vertical/>
        <horizontal/>
      </border>
    </dxf>
    <dxf>
      <font>
        <strike val="0"/>
        <outline val="0"/>
        <shadow val="0"/>
        <u val="none"/>
        <vertAlign val="baseline"/>
        <sz val="12"/>
        <color theme="1"/>
        <name val="Cambria"/>
        <scheme val="none"/>
      </font>
      <alignment horizontal="center" vertical="center" textRotation="0" wrapText="1" indent="0" justifyLastLine="0" shrinkToFit="0" readingOrder="0"/>
      <border diagonalUp="0" diagonalDown="0">
        <left/>
        <right style="medium">
          <color theme="9" tint="-0.24994659260841701"/>
        </right>
        <top/>
        <bottom/>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dxf>
    <dxf>
      <font>
        <strike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top/>
        <bottom/>
        <vertical/>
        <horizontal/>
      </border>
    </dxf>
    <dxf>
      <font>
        <strike val="0"/>
        <outline val="0"/>
        <shadow val="0"/>
        <u val="none"/>
        <vertAlign val="baseline"/>
        <sz val="12"/>
        <color theme="1"/>
        <name val="Cambria"/>
        <scheme val="none"/>
      </font>
      <alignment horizontal="center" vertical="center" textRotation="0" wrapText="1" indent="0" justifyLastLine="0" shrinkToFit="0" readingOrder="0"/>
      <border diagonalUp="0" diagonalDown="0">
        <left/>
        <right style="medium">
          <color theme="9" tint="-0.24994659260841701"/>
        </right>
        <top/>
        <bottom/>
        <vertical/>
        <horizontal/>
      </border>
    </dxf>
    <dxf>
      <font>
        <strike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top/>
        <bottom/>
        <vertical/>
        <horizontal/>
      </border>
    </dxf>
    <dxf>
      <font>
        <strike val="0"/>
        <outline val="0"/>
        <shadow val="0"/>
        <u val="none"/>
        <vertAlign val="baseline"/>
        <sz val="12"/>
        <color theme="1"/>
        <name val="Cambria"/>
        <scheme val="none"/>
      </font>
      <alignment horizontal="center" vertical="center" textRotation="0" wrapText="1" indent="0" justifyLastLine="0" shrinkToFit="0" readingOrder="0"/>
      <border diagonalUp="0" diagonalDown="0">
        <left/>
        <right style="medium">
          <color theme="9" tint="-0.24994659260841701"/>
        </right>
        <top/>
        <bottom/>
        <vertical/>
        <horizontal/>
      </border>
    </dxf>
    <dxf>
      <font>
        <strike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top/>
        <bottom/>
        <vertical/>
        <horizontal/>
      </border>
    </dxf>
    <dxf>
      <font>
        <b val="0"/>
        <i val="0"/>
        <strike val="0"/>
        <condense val="0"/>
        <extend val="0"/>
        <outline val="0"/>
        <shadow val="0"/>
        <u val="none"/>
        <vertAlign val="baseline"/>
        <sz val="12"/>
        <color theme="1"/>
        <name val="Cambria"/>
        <scheme val="none"/>
      </font>
      <numFmt numFmtId="30" formatCode="@"/>
      <alignment horizontal="center" vertical="center" textRotation="0" wrapText="0"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numFmt numFmtId="30" formatCode="@"/>
      <alignment horizontal="center" vertical="center" textRotation="0" wrapText="0"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numFmt numFmtId="30" formatCode="@"/>
      <alignment horizontal="center" vertical="center" textRotation="0" wrapText="0"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strike val="0"/>
        <outline val="0"/>
        <shadow val="0"/>
        <u val="none"/>
        <vertAlign val="baseline"/>
        <sz val="12"/>
        <color theme="1"/>
        <name val="Cambria"/>
        <scheme val="none"/>
      </font>
      <numFmt numFmtId="30" formatCode="@"/>
      <alignment horizontal="center" vertical="center" textRotation="0" wrapText="0"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numFmt numFmtId="0" formatCode="General"/>
    </dxf>
    <dxf>
      <font>
        <strike val="0"/>
        <outline val="0"/>
        <shadow val="0"/>
        <u val="none"/>
        <vertAlign val="baseline"/>
        <sz val="12"/>
        <color theme="1"/>
        <name val="Cambria"/>
        <scheme val="none"/>
      </font>
      <alignment horizontal="center" vertical="center" textRotation="0" indent="0" justifyLastLine="0" shrinkToFit="0" readingOrder="0"/>
      <border diagonalUp="0" diagonalDown="0" outline="0">
        <left/>
        <right style="medium">
          <color theme="9" tint="-0.24994659260841701"/>
        </right>
        <top/>
        <bottom/>
      </border>
    </dxf>
    <dxf>
      <border diagonalUp="0" diagonalDown="0">
        <left style="medium">
          <color theme="9" tint="-0.24994659260841701"/>
        </left>
        <right style="medium">
          <color theme="9" tint="-0.24994659260841701"/>
        </right>
        <top style="medium">
          <color theme="9" tint="-0.24994659260841701"/>
        </top>
        <bottom/>
      </border>
    </dxf>
    <dxf>
      <font>
        <strike val="0"/>
        <outline val="0"/>
        <shadow val="0"/>
        <u val="none"/>
        <vertAlign val="baseline"/>
        <sz val="12"/>
        <color rgb="FF000000"/>
        <name val="Cambria"/>
        <scheme val="none"/>
      </font>
      <alignment horizontal="general" vertical="center" textRotation="0" wrapText="1" indent="0" justifyLastLine="0" shrinkToFit="0" readingOrder="0"/>
    </dxf>
    <dxf>
      <font>
        <strike val="0"/>
        <outline val="0"/>
        <shadow val="0"/>
        <u val="none"/>
        <vertAlign val="baseline"/>
        <color auto="1"/>
        <name val="Cambria"/>
        <scheme val="none"/>
      </font>
      <fill>
        <patternFill>
          <bgColor theme="9" tint="0.59999389629810485"/>
        </patternFill>
      </fill>
      <alignment horizontal="general" vertical="center" textRotation="0" wrapText="1" indent="0" justifyLastLine="0" shrinkToFit="0" readingOrder="0"/>
      <border diagonalUp="0" diagonalDown="0" outline="0">
        <left style="medium">
          <color theme="9" tint="-0.24994659260841701"/>
        </left>
        <right style="medium">
          <color theme="9" tint="-0.24994659260841701"/>
        </right>
        <top/>
        <bottom/>
      </border>
    </dxf>
    <dxf>
      <font>
        <strike val="0"/>
        <outline val="0"/>
        <shadow val="0"/>
        <u val="none"/>
        <vertAlign val="baseline"/>
        <sz val="12"/>
        <color rgb="FF000000"/>
        <name val="Cambria"/>
        <scheme val="none"/>
      </font>
      <alignment horizontal="general" vertical="center" textRotation="0" wrapText="1" indent="0" justifyLastLine="0" shrinkToFit="0" readingOrder="0"/>
    </dxf>
    <dxf>
      <font>
        <b/>
        <i val="0"/>
        <strike val="0"/>
        <condense val="0"/>
        <extend val="0"/>
        <outline val="0"/>
        <shadow val="0"/>
        <u val="none"/>
        <vertAlign val="baseline"/>
        <sz val="12"/>
        <color theme="1"/>
        <name val="Cambria"/>
        <scheme val="none"/>
      </font>
      <numFmt numFmtId="0" formatCode="General"/>
      <alignment horizontal="center" vertical="center" textRotation="0" wrapText="0" indent="0" justifyLastLine="0" shrinkToFit="0" readingOrder="0"/>
      <border diagonalUp="0" diagonalDown="0">
        <left style="medium">
          <color theme="9" tint="-0.24994659260841701"/>
        </left>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numFmt numFmtId="0" formatCode="General"/>
      <alignment horizontal="center" vertical="center" textRotation="0" wrapText="0"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numFmt numFmtId="0" formatCode="General"/>
      <alignment horizontal="center" vertical="center" textRotation="0" wrapText="0"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strike val="0"/>
        <outline val="0"/>
        <shadow val="0"/>
        <u val="none"/>
        <vertAlign val="baseline"/>
        <sz val="12"/>
        <color theme="1"/>
        <name val="Cambria"/>
        <scheme val="none"/>
      </font>
      <numFmt numFmtId="0" formatCode="General"/>
      <alignment horizontal="center" vertical="center" textRotation="0"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right style="medium">
          <color theme="9" tint="-0.24994659260841701"/>
        </right>
        <top/>
        <bottom/>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top/>
        <bottom/>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numFmt numFmtId="30" formatCode="@"/>
      <alignment horizontal="center" vertical="center" textRotation="0" wrapText="0"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right style="medium">
          <color theme="9" tint="-0.24994659260841701"/>
        </right>
        <top/>
        <bottom/>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dxf>
    <dxf>
      <font>
        <strike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top/>
        <bottom/>
        <vertical/>
        <horizontal/>
      </border>
    </dxf>
    <dxf>
      <font>
        <strike val="0"/>
        <outline val="0"/>
        <shadow val="0"/>
        <u val="none"/>
        <vertAlign val="baseline"/>
        <sz val="12"/>
        <color theme="1"/>
        <name val="Cambria"/>
        <scheme val="none"/>
      </font>
      <alignment horizontal="center" vertical="center" textRotation="0" wrapText="1" indent="0" justifyLastLine="0" shrinkToFit="0" readingOrder="0"/>
      <border diagonalUp="0" diagonalDown="0">
        <left/>
        <right style="medium">
          <color theme="9" tint="-0.24994659260841701"/>
        </right>
        <top/>
        <bottom/>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dxf>
    <dxf>
      <font>
        <strike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top/>
        <bottom/>
        <vertical/>
        <horizontal/>
      </border>
    </dxf>
    <dxf>
      <font>
        <strike val="0"/>
        <outline val="0"/>
        <shadow val="0"/>
        <u val="none"/>
        <vertAlign val="baseline"/>
        <sz val="12"/>
        <color theme="1"/>
        <name val="Cambria"/>
        <scheme val="none"/>
      </font>
      <alignment horizontal="center" vertical="center" textRotation="0" wrapText="1" indent="0" justifyLastLine="0" shrinkToFit="0" readingOrder="0"/>
      <border diagonalUp="0" diagonalDown="0">
        <left/>
        <right style="medium">
          <color theme="9" tint="-0.24994659260841701"/>
        </right>
        <top/>
        <bottom/>
        <vertical/>
        <horizontal/>
      </border>
    </dxf>
    <dxf>
      <font>
        <strike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top/>
        <bottom/>
        <vertical/>
        <horizontal/>
      </border>
    </dxf>
    <dxf>
      <font>
        <strike val="0"/>
        <outline val="0"/>
        <shadow val="0"/>
        <u val="none"/>
        <vertAlign val="baseline"/>
        <sz val="12"/>
        <color theme="1"/>
        <name val="Cambria"/>
        <scheme val="none"/>
      </font>
      <alignment horizontal="center" vertical="center" textRotation="0" wrapText="1" indent="0" justifyLastLine="0" shrinkToFit="0" readingOrder="0"/>
      <border diagonalUp="0" diagonalDown="0">
        <left/>
        <right style="medium">
          <color theme="9" tint="-0.24994659260841701"/>
        </right>
        <top/>
        <bottom/>
        <vertical/>
        <horizontal/>
      </border>
    </dxf>
    <dxf>
      <font>
        <strike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top/>
        <bottom/>
        <vertical/>
        <horizontal/>
      </border>
    </dxf>
    <dxf>
      <font>
        <b val="0"/>
        <i val="0"/>
        <strike val="0"/>
        <condense val="0"/>
        <extend val="0"/>
        <outline val="0"/>
        <shadow val="0"/>
        <u val="none"/>
        <vertAlign val="baseline"/>
        <sz val="12"/>
        <color theme="1"/>
        <name val="Cambria"/>
        <scheme val="none"/>
      </font>
      <numFmt numFmtId="30" formatCode="@"/>
      <alignment horizontal="center" vertical="center" textRotation="0" wrapText="0"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numFmt numFmtId="30" formatCode="@"/>
      <alignment horizontal="center" vertical="center" textRotation="0" wrapText="0"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numFmt numFmtId="30" formatCode="@"/>
      <alignment horizontal="center" vertical="center" textRotation="0" wrapText="0"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strike val="0"/>
        <outline val="0"/>
        <shadow val="0"/>
        <u val="none"/>
        <vertAlign val="baseline"/>
        <sz val="12"/>
        <color theme="1"/>
        <name val="Cambria"/>
        <scheme val="none"/>
      </font>
      <numFmt numFmtId="30" formatCode="@"/>
      <alignment horizontal="center" vertical="center" textRotation="0" wrapText="0"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numFmt numFmtId="0" formatCode="General"/>
    </dxf>
    <dxf>
      <font>
        <strike val="0"/>
        <outline val="0"/>
        <shadow val="0"/>
        <u val="none"/>
        <vertAlign val="baseline"/>
        <sz val="12"/>
        <color theme="1"/>
        <name val="Cambria"/>
        <scheme val="none"/>
      </font>
      <alignment horizontal="center" vertical="center" textRotation="0" indent="0" justifyLastLine="0" shrinkToFit="0" readingOrder="0"/>
      <border diagonalUp="0" diagonalDown="0" outline="0">
        <left/>
        <right style="medium">
          <color theme="9" tint="-0.24994659260841701"/>
        </right>
        <top/>
        <bottom/>
      </border>
    </dxf>
    <dxf>
      <border diagonalUp="0" diagonalDown="0">
        <left style="medium">
          <color theme="9" tint="-0.24994659260841701"/>
        </left>
        <right style="medium">
          <color theme="9" tint="-0.24994659260841701"/>
        </right>
        <top/>
        <bottom/>
      </border>
    </dxf>
    <dxf>
      <font>
        <strike val="0"/>
        <outline val="0"/>
        <shadow val="0"/>
        <u val="none"/>
        <vertAlign val="baseline"/>
        <sz val="12"/>
        <color rgb="FF000000"/>
        <name val="Cambria"/>
        <scheme val="none"/>
      </font>
      <alignment horizontal="general" vertical="center" textRotation="0" wrapText="1" indent="0" justifyLastLine="0" shrinkToFit="0" readingOrder="0"/>
    </dxf>
    <dxf>
      <font>
        <strike val="0"/>
        <outline val="0"/>
        <shadow val="0"/>
        <u val="none"/>
        <vertAlign val="baseline"/>
        <sz val="10"/>
        <color auto="1"/>
        <name val="Cambria"/>
        <scheme val="none"/>
      </font>
      <fill>
        <patternFill>
          <bgColor theme="9" tint="0.59999389629810485"/>
        </patternFill>
      </fill>
      <alignment horizontal="general" vertical="center" textRotation="0" wrapText="1" indent="0" justifyLastLine="0" shrinkToFit="0" readingOrder="0"/>
      <border diagonalUp="0" diagonalDown="0" outline="0">
        <left style="medium">
          <color theme="9" tint="-0.24994659260841701"/>
        </left>
        <right style="medium">
          <color theme="9" tint="-0.24994659260841701"/>
        </right>
        <top/>
        <bottom/>
      </border>
    </dxf>
    <dxf>
      <font>
        <strike val="0"/>
        <outline val="0"/>
        <shadow val="0"/>
        <u val="none"/>
        <vertAlign val="baseline"/>
        <sz val="12"/>
        <color rgb="FF000000"/>
        <name val="Cambria"/>
        <scheme val="none"/>
      </font>
      <alignment horizontal="center" vertical="center" textRotation="0" wrapText="0" indent="0" justifyLastLine="0" shrinkToFit="0" readingOrder="0"/>
      <border diagonalUp="0" diagonalDown="0">
        <left style="medium">
          <color theme="9" tint="-0.24994659260841701"/>
        </left>
        <right style="medium">
          <color theme="9" tint="-0.24994659260841701"/>
        </right>
        <top/>
        <bottom/>
        <vertical/>
        <horizontal/>
      </border>
    </dxf>
    <dxf>
      <font>
        <b/>
        <i val="0"/>
        <strike val="0"/>
        <condense val="0"/>
        <extend val="0"/>
        <outline val="0"/>
        <shadow val="0"/>
        <u val="none"/>
        <vertAlign val="baseline"/>
        <sz val="12"/>
        <color theme="1"/>
        <name val="Cambria"/>
        <scheme val="none"/>
      </font>
      <numFmt numFmtId="0" formatCode="General"/>
      <alignment horizontal="center" vertical="center" textRotation="0" wrapText="0" indent="0" justifyLastLine="0" shrinkToFit="0" readingOrder="0"/>
      <border diagonalUp="0" diagonalDown="0">
        <left style="medium">
          <color theme="9" tint="-0.24994659260841701"/>
        </left>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numFmt numFmtId="0" formatCode="General"/>
      <alignment horizontal="center" vertical="center" textRotation="0" wrapText="0"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numFmt numFmtId="0" formatCode="General"/>
      <alignment horizontal="center" vertical="center" textRotation="0" wrapText="0"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strike val="0"/>
        <outline val="0"/>
        <shadow val="0"/>
        <u val="none"/>
        <vertAlign val="baseline"/>
        <sz val="12"/>
        <color theme="1"/>
        <name val="Cambria"/>
        <scheme val="none"/>
      </font>
      <numFmt numFmtId="0" formatCode="General"/>
      <alignment horizontal="center" vertical="center" textRotation="0"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right style="medium">
          <color theme="9" tint="-0.24994659260841701"/>
        </right>
        <top/>
        <bottom/>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top/>
        <bottom/>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top/>
        <bottom/>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numFmt numFmtId="30" formatCode="@"/>
      <alignment horizontal="center" vertical="center" textRotation="0" wrapText="0"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right style="medium">
          <color theme="9" tint="-0.24994659260841701"/>
        </right>
        <top/>
        <bottom/>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dxf>
    <dxf>
      <font>
        <strike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top/>
        <bottom/>
        <vertical/>
        <horizontal/>
      </border>
    </dxf>
    <dxf>
      <font>
        <strike val="0"/>
        <outline val="0"/>
        <shadow val="0"/>
        <u val="none"/>
        <vertAlign val="baseline"/>
        <sz val="12"/>
        <color theme="1"/>
        <name val="Cambria"/>
        <scheme val="none"/>
      </font>
      <alignment horizontal="center" vertical="center" textRotation="0" wrapText="1" indent="0" justifyLastLine="0" shrinkToFit="0" readingOrder="0"/>
      <border diagonalUp="0" diagonalDown="0">
        <left/>
        <right style="medium">
          <color theme="9" tint="-0.24994659260841701"/>
        </right>
        <top/>
        <bottom/>
        <vertical/>
        <horizontal/>
      </border>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dxf>
    <dxf>
      <font>
        <strike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top/>
        <bottom/>
        <vertical/>
        <horizontal/>
      </border>
    </dxf>
    <dxf>
      <font>
        <strike val="0"/>
        <outline val="0"/>
        <shadow val="0"/>
        <u val="none"/>
        <vertAlign val="baseline"/>
        <sz val="12"/>
        <color theme="1"/>
        <name val="Cambria"/>
        <scheme val="none"/>
      </font>
      <alignment horizontal="center" vertical="center" textRotation="0" wrapText="1" indent="0" justifyLastLine="0" shrinkToFit="0" readingOrder="0"/>
      <border diagonalUp="0" diagonalDown="0">
        <left/>
        <right style="medium">
          <color theme="9" tint="-0.24994659260841701"/>
        </right>
        <top/>
        <bottom/>
        <vertical/>
        <horizontal/>
      </border>
    </dxf>
    <dxf>
      <font>
        <strike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top/>
        <bottom/>
        <vertical/>
        <horizontal/>
      </border>
    </dxf>
    <dxf>
      <font>
        <strike val="0"/>
        <outline val="0"/>
        <shadow val="0"/>
        <u val="none"/>
        <vertAlign val="baseline"/>
        <sz val="12"/>
        <color theme="1"/>
        <name val="Cambria"/>
        <scheme val="none"/>
      </font>
      <alignment horizontal="center" vertical="center" textRotation="0" wrapText="1" indent="0" justifyLastLine="0" shrinkToFit="0" readingOrder="0"/>
      <border diagonalUp="0" diagonalDown="0">
        <left/>
        <right style="medium">
          <color theme="9" tint="-0.24994659260841701"/>
        </right>
        <top/>
        <bottom/>
        <vertical/>
        <horizontal/>
      </border>
    </dxf>
    <dxf>
      <font>
        <strike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top/>
        <bottom/>
        <vertical/>
        <horizontal/>
      </border>
    </dxf>
    <dxf>
      <font>
        <b val="0"/>
        <i val="0"/>
        <strike val="0"/>
        <condense val="0"/>
        <extend val="0"/>
        <outline val="0"/>
        <shadow val="0"/>
        <u val="none"/>
        <vertAlign val="baseline"/>
        <sz val="12"/>
        <color theme="1"/>
        <name val="Cambria"/>
        <scheme val="none"/>
      </font>
      <numFmt numFmtId="30" formatCode="@"/>
      <alignment horizontal="center" vertical="center" textRotation="0" wrapText="0"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numFmt numFmtId="30" formatCode="@"/>
      <alignment horizontal="center" vertical="center" textRotation="0" wrapText="0"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b val="0"/>
        <i val="0"/>
        <strike val="0"/>
        <condense val="0"/>
        <extend val="0"/>
        <outline val="0"/>
        <shadow val="0"/>
        <u val="none"/>
        <vertAlign val="baseline"/>
        <sz val="12"/>
        <color theme="1"/>
        <name val="Cambria"/>
        <scheme val="none"/>
      </font>
      <numFmt numFmtId="30" formatCode="@"/>
      <alignment horizontal="center" vertical="center" textRotation="0" wrapText="0"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font>
        <strike val="0"/>
        <outline val="0"/>
        <shadow val="0"/>
        <u val="none"/>
        <vertAlign val="baseline"/>
        <sz val="12"/>
        <color theme="1"/>
        <name val="Cambria"/>
        <scheme val="none"/>
      </font>
      <numFmt numFmtId="30" formatCode="@"/>
      <alignment horizontal="center" vertical="center" textRotation="0" wrapText="0"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dxf>
    <dxf>
      <numFmt numFmtId="0" formatCode="General"/>
    </dxf>
    <dxf>
      <font>
        <strike val="0"/>
        <outline val="0"/>
        <shadow val="0"/>
        <u val="none"/>
        <vertAlign val="baseline"/>
        <sz val="12"/>
        <color theme="1"/>
        <name val="Cambria"/>
        <scheme val="none"/>
      </font>
      <alignment horizontal="center" vertical="center" textRotation="0" indent="0" justifyLastLine="0" shrinkToFit="0" readingOrder="0"/>
      <border diagonalUp="0" diagonalDown="0" outline="0">
        <left/>
        <right style="medium">
          <color theme="9" tint="-0.24994659260841701"/>
        </right>
        <top/>
        <bottom/>
      </border>
    </dxf>
    <dxf>
      <border diagonalUp="0" diagonalDown="0">
        <left style="medium">
          <color theme="9" tint="-0.24994659260841701"/>
        </left>
        <right style="medium">
          <color theme="9" tint="-0.24994659260841701"/>
        </right>
        <top style="medium">
          <color theme="9" tint="-0.24994659260841701"/>
        </top>
        <bottom/>
      </border>
    </dxf>
    <dxf>
      <font>
        <strike val="0"/>
        <outline val="0"/>
        <shadow val="0"/>
        <u val="none"/>
        <vertAlign val="baseline"/>
        <sz val="12"/>
        <color rgb="FF000000"/>
        <name val="Cambria"/>
        <scheme val="none"/>
      </font>
      <alignment horizontal="general" vertical="center" textRotation="0" wrapText="1" indent="0" justifyLastLine="0" shrinkToFit="0" readingOrder="0"/>
    </dxf>
    <dxf>
      <font>
        <strike val="0"/>
        <outline val="0"/>
        <shadow val="0"/>
        <u val="none"/>
        <vertAlign val="baseline"/>
        <sz val="10"/>
        <color auto="1"/>
        <name val="Cambria"/>
        <scheme val="none"/>
      </font>
      <fill>
        <patternFill patternType="solid">
          <fgColor indexed="64"/>
          <bgColor theme="9" tint="0.59999389629810485"/>
        </patternFill>
      </fill>
      <alignment horizontal="general" vertical="center" textRotation="0" wrapText="1" indent="0" justifyLastLine="0" shrinkToFit="0" readingOrder="0"/>
      <border diagonalUp="0" diagonalDown="0" outline="0">
        <left style="medium">
          <color theme="9" tint="-0.24994659260841701"/>
        </left>
        <right style="medium">
          <color theme="9" tint="-0.24994659260841701"/>
        </right>
        <top/>
        <bottom/>
      </border>
    </dxf>
    <dxf>
      <font>
        <strike val="0"/>
        <outline val="0"/>
        <shadow val="0"/>
        <u val="none"/>
        <vertAlign val="baseline"/>
        <sz val="12"/>
        <color theme="1"/>
        <name val="Cambria"/>
        <scheme val="none"/>
      </font>
      <alignment horizontal="general" vertical="center" textRotation="0" wrapText="1" indent="0" justifyLastLine="0" shrinkToFit="0" readingOrder="0"/>
      <protection locked="1" hidden="0"/>
    </dxf>
    <dxf>
      <font>
        <b/>
        <i val="0"/>
        <strike val="0"/>
        <condense val="0"/>
        <extend val="0"/>
        <outline val="0"/>
        <shadow val="0"/>
        <u val="none"/>
        <vertAlign val="baseline"/>
        <sz val="12"/>
        <color theme="1"/>
        <name val="Cambria"/>
        <scheme val="none"/>
      </font>
      <numFmt numFmtId="0" formatCode="General"/>
      <alignment horizontal="center" vertical="center" textRotation="0" wrapText="0" indent="0" justifyLastLine="0" shrinkToFit="0" readingOrder="0"/>
      <border diagonalUp="0" diagonalDown="0">
        <left style="medium">
          <color theme="9" tint="-0.24994659260841701"/>
        </left>
        <right style="medium">
          <color theme="9" tint="-0.24994659260841701"/>
        </right>
        <top/>
        <bottom/>
        <vertical/>
        <horizontal/>
      </border>
      <protection locked="1" hidden="0"/>
    </dxf>
    <dxf>
      <font>
        <strike val="0"/>
        <outline val="0"/>
        <shadow val="0"/>
        <u val="none"/>
        <vertAlign val="baseline"/>
        <sz val="12"/>
        <color theme="1"/>
        <name val="Cambria"/>
        <scheme val="none"/>
      </font>
      <numFmt numFmtId="0" formatCode="General"/>
      <alignment horizontal="center" vertical="center" textRotation="0"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protection locked="1" hidden="0"/>
    </dxf>
    <dxf>
      <font>
        <strike val="0"/>
        <outline val="0"/>
        <shadow val="0"/>
        <u val="none"/>
        <vertAlign val="baseline"/>
        <sz val="12"/>
        <color theme="1"/>
        <name val="Cambria"/>
        <scheme val="none"/>
      </font>
      <alignment horizontal="center" vertical="center" textRotation="0" wrapText="1" indent="0" justifyLastLine="0" shrinkToFit="0" readingOrder="0"/>
      <border diagonalUp="0" diagonalDown="0">
        <left/>
        <right style="medium">
          <color theme="9" tint="-0.24994659260841701"/>
        </right>
        <top/>
        <bottom/>
        <vertical/>
        <horizontal/>
      </border>
      <protection locked="1" hidden="0"/>
    </dxf>
    <dxf>
      <font>
        <strike val="0"/>
        <outline val="0"/>
        <shadow val="0"/>
        <u val="none"/>
        <vertAlign val="baseline"/>
        <sz val="12"/>
        <color theme="1"/>
        <name val="Cambria"/>
        <scheme val="none"/>
      </font>
      <alignment horizontal="center" vertical="center" textRotation="0" wrapText="1" indent="0" justifyLastLine="0" shrinkToFit="0" readingOrder="0"/>
      <protection locked="1" hidden="0"/>
    </dxf>
    <dxf>
      <font>
        <strike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top/>
        <bottom/>
        <vertical/>
        <horizontal/>
      </border>
      <protection locked="1" hidden="0"/>
    </dxf>
    <dxf>
      <font>
        <strike val="0"/>
        <outline val="0"/>
        <shadow val="0"/>
        <u val="none"/>
        <vertAlign val="baseline"/>
        <sz val="12"/>
        <color theme="1"/>
        <name val="Cambria"/>
        <scheme val="none"/>
      </font>
      <alignment horizontal="center" vertical="center" textRotation="0" wrapText="1" indent="0" justifyLastLine="0" shrinkToFit="0" readingOrder="0"/>
      <border diagonalUp="0" diagonalDown="0">
        <left/>
        <right style="medium">
          <color theme="9" tint="-0.24994659260841701"/>
        </right>
        <top/>
        <bottom/>
        <vertical/>
        <horizontal/>
      </border>
      <protection locked="1" hidden="0"/>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top/>
        <bottom/>
        <vertical/>
        <horizontal/>
      </border>
      <protection locked="1" hidden="0"/>
    </dxf>
    <dxf>
      <font>
        <strike val="0"/>
        <outline val="0"/>
        <shadow val="0"/>
        <u val="none"/>
        <vertAlign val="baseline"/>
        <sz val="12"/>
        <color theme="1"/>
        <name val="Cambria"/>
        <scheme val="none"/>
      </font>
      <alignment horizontal="center" vertical="center" textRotation="0" wrapText="1" indent="0" justifyLastLine="0" shrinkToFit="0" readingOrder="0"/>
      <border diagonalUp="0" diagonalDown="0">
        <left/>
        <right style="medium">
          <color theme="9" tint="-0.24994659260841701"/>
        </right>
        <top/>
        <bottom/>
        <vertical/>
        <horizontal/>
      </border>
      <protection locked="1" hidden="0"/>
    </dxf>
    <dxf>
      <font>
        <strike val="0"/>
        <outline val="0"/>
        <shadow val="0"/>
        <u val="none"/>
        <vertAlign val="baseline"/>
        <sz val="12"/>
        <color theme="1"/>
        <name val="Cambria"/>
        <scheme val="none"/>
      </font>
      <alignment horizontal="center" vertical="center" textRotation="0" wrapText="1" indent="0" justifyLastLine="0" shrinkToFit="0" readingOrder="0"/>
      <protection locked="1" hidden="0"/>
    </dxf>
    <dxf>
      <font>
        <b val="0"/>
        <i val="0"/>
        <strike val="0"/>
        <condense val="0"/>
        <extend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top/>
        <bottom/>
        <vertical/>
        <horizontal/>
      </border>
      <protection locked="1" hidden="0"/>
    </dxf>
    <dxf>
      <font>
        <strike val="0"/>
        <outline val="0"/>
        <shadow val="0"/>
        <u val="none"/>
        <vertAlign val="baseline"/>
        <sz val="12"/>
        <color theme="1"/>
        <name val="Cambria"/>
        <scheme val="none"/>
      </font>
      <alignment horizontal="center" vertical="center" textRotation="0" wrapText="1" indent="0" justifyLastLine="0" shrinkToFit="0" readingOrder="0"/>
      <border diagonalUp="0" diagonalDown="0">
        <left/>
        <right style="medium">
          <color theme="9" tint="-0.24994659260841701"/>
        </right>
        <top/>
        <bottom/>
        <vertical/>
        <horizontal/>
      </border>
      <protection locked="1" hidden="0"/>
    </dxf>
    <dxf>
      <font>
        <strike val="0"/>
        <outline val="0"/>
        <shadow val="0"/>
        <u val="none"/>
        <vertAlign val="baseline"/>
        <sz val="12"/>
        <color theme="1"/>
        <name val="Cambria"/>
        <scheme val="none"/>
      </font>
      <alignment horizontal="center" vertical="center" textRotation="0" wrapText="1" indent="0" justifyLastLine="0" shrinkToFit="0" readingOrder="0"/>
      <border diagonalUp="0" diagonalDown="0">
        <left style="medium">
          <color theme="9" tint="-0.24994659260841701"/>
        </left>
        <right/>
        <top/>
        <bottom/>
        <vertical/>
        <horizontal/>
      </border>
      <protection locked="1" hidden="0"/>
    </dxf>
    <dxf>
      <font>
        <b val="0"/>
        <i val="0"/>
        <strike val="0"/>
        <condense val="0"/>
        <extend val="0"/>
        <outline val="0"/>
        <shadow val="0"/>
        <u val="none"/>
        <vertAlign val="baseline"/>
        <sz val="12"/>
        <color theme="1"/>
        <name val="Cambria"/>
        <scheme val="none"/>
      </font>
      <numFmt numFmtId="30" formatCode="@"/>
      <alignment horizontal="center" vertical="center" textRotation="0" wrapText="0"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protection locked="1" hidden="0"/>
    </dxf>
    <dxf>
      <font>
        <b val="0"/>
        <i val="0"/>
        <strike val="0"/>
        <condense val="0"/>
        <extend val="0"/>
        <outline val="0"/>
        <shadow val="0"/>
        <u val="none"/>
        <vertAlign val="baseline"/>
        <sz val="12"/>
        <color theme="1"/>
        <name val="Cambria"/>
        <scheme val="none"/>
      </font>
      <numFmt numFmtId="30" formatCode="@"/>
      <alignment horizontal="center" vertical="center" textRotation="0" wrapText="0"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protection locked="1" hidden="0"/>
    </dxf>
    <dxf>
      <font>
        <b val="0"/>
        <i val="0"/>
        <strike val="0"/>
        <condense val="0"/>
        <extend val="0"/>
        <outline val="0"/>
        <shadow val="0"/>
        <u val="none"/>
        <vertAlign val="baseline"/>
        <sz val="12"/>
        <color theme="1"/>
        <name val="Cambria"/>
        <scheme val="none"/>
      </font>
      <numFmt numFmtId="30" formatCode="@"/>
      <alignment horizontal="center" vertical="center" textRotation="0" wrapText="0"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protection locked="1" hidden="0"/>
    </dxf>
    <dxf>
      <font>
        <strike val="0"/>
        <outline val="0"/>
        <shadow val="0"/>
        <u val="none"/>
        <vertAlign val="baseline"/>
        <sz val="12"/>
        <color theme="1"/>
        <name val="Cambria"/>
        <scheme val="none"/>
      </font>
      <numFmt numFmtId="30" formatCode="@"/>
      <alignment horizontal="center" vertical="center" textRotation="0" wrapText="0" indent="0" justifyLastLine="0" shrinkToFit="0" readingOrder="0"/>
      <border diagonalUp="0" diagonalDown="0">
        <left style="medium">
          <color theme="9" tint="-0.24994659260841701"/>
        </left>
        <right style="medium">
          <color theme="9" tint="-0.24994659260841701"/>
        </right>
        <top/>
        <bottom/>
        <vertical style="medium">
          <color theme="9" tint="-0.24994659260841701"/>
        </vertical>
        <horizontal/>
      </border>
      <protection locked="1" hidden="0"/>
    </dxf>
    <dxf>
      <numFmt numFmtId="0" formatCode="General"/>
      <protection locked="1" hidden="0"/>
    </dxf>
    <dxf>
      <font>
        <strike val="0"/>
        <outline val="0"/>
        <shadow val="0"/>
        <u val="none"/>
        <vertAlign val="baseline"/>
        <sz val="12"/>
        <color theme="1"/>
        <name val="Cambria"/>
        <scheme val="none"/>
      </font>
      <alignment horizontal="center" vertical="center" textRotation="0" indent="0" justifyLastLine="0" shrinkToFit="0" readingOrder="0"/>
      <protection locked="1" hidden="0"/>
    </dxf>
    <dxf>
      <border diagonalUp="0" diagonalDown="0">
        <left style="medium">
          <color theme="9" tint="-0.24994659260841701"/>
        </left>
        <right style="medium">
          <color theme="9" tint="-0.24994659260841701"/>
        </right>
        <top style="medium">
          <color theme="9" tint="-0.24994659260841701"/>
        </top>
        <bottom/>
      </border>
    </dxf>
    <dxf>
      <font>
        <strike val="0"/>
        <outline val="0"/>
        <shadow val="0"/>
        <u val="none"/>
        <vertAlign val="baseline"/>
        <sz val="12"/>
        <color theme="1"/>
        <name val="Cambria"/>
        <scheme val="none"/>
      </font>
      <alignment horizontal="general" vertical="center" textRotation="0" wrapText="1" indent="0" justifyLastLine="0" shrinkToFit="0" readingOrder="0"/>
      <protection locked="1" hidden="0"/>
    </dxf>
    <dxf>
      <font>
        <strike val="0"/>
        <outline val="0"/>
        <shadow val="0"/>
        <u val="none"/>
        <vertAlign val="baseline"/>
        <sz val="10"/>
        <color theme="1"/>
        <name val="Cambria"/>
        <scheme val="none"/>
      </font>
      <fill>
        <patternFill patternType="solid">
          <fgColor indexed="64"/>
          <bgColor theme="9" tint="0.59999389629810485"/>
        </patternFill>
      </fill>
      <alignment horizontal="general" vertical="center" textRotation="0" wrapText="1" indent="0" justifyLastLine="0" shrinkToFit="0" readingOrder="0"/>
      <border diagonalUp="0" diagonalDown="0">
        <left style="medium">
          <color theme="9" tint="-0.24994659260841701"/>
        </left>
        <right style="medium">
          <color theme="9" tint="-0.24994659260841701"/>
        </right>
        <top/>
        <bottom/>
      </border>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ables/table1.xml><?xml version="1.0" encoding="utf-8"?>
<table xmlns="http://schemas.openxmlformats.org/spreadsheetml/2006/main" id="1" name="Таблица1" displayName="Таблица1" ref="A4:S10" totalsRowShown="0" headerRowDxfId="426" dataDxfId="425" tableBorderDxfId="424">
  <autoFilter ref="A4:S10"/>
  <tableColumns count="19">
    <tableColumn id="1" name="№ п/п" dataDxfId="423"/>
    <tableColumn id="12" name="Класс" dataDxfId="422">
      <calculatedColumnFormula>"1 класс"</calculatedColumnFormula>
    </tableColumn>
    <tableColumn id="2" name="Уникальный код" dataDxfId="421"/>
    <tableColumn id="15" name="Гражданство" dataDxfId="420"/>
    <tableColumn id="14" name="Дата проведения тестирования" dataDxfId="419"/>
    <tableColumn id="13" name="Вариант диагности-ческих материалов" dataDxfId="418"/>
    <tableColumn id="3" name="Д1 _x000a_(из 1)" dataDxfId="417"/>
    <tableColumn id="4" name="Д2 _x000a_(из 1)" dataDxfId="416"/>
    <tableColumn id="20" name="М1 _x000a_(из 1)" dataDxfId="415"/>
    <tableColumn id="6" name="М2 _x000a_(из 1)" dataDxfId="414"/>
    <tableColumn id="7" name="М3  _x000a_(из 1)" dataDxfId="413"/>
    <tableColumn id="5" name="С1  _x000a_(из 1)" dataDxfId="412"/>
    <tableColumn id="8" name="С2 _x000a_(из 1)" dataDxfId="411"/>
    <tableColumn id="9" name="ЛГ1 _x000a_(из 1)" dataDxfId="410"/>
    <tableColumn id="10" name="ЛГ2 _x000a_(из 1)" dataDxfId="409"/>
    <tableColumn id="11" name="ЛГ3  _x000a_(из 1)" dataDxfId="408"/>
    <tableColumn id="16" name="Общее количество  ПБ _x000a_(из 10)" dataDxfId="407">
      <calculatedColumnFormula>SUM(Таблица1[[#This Row],[Д1 
(из 1)]:[ЛГ3  
(из 1)]])</calculatedColumnFormula>
    </tableColumn>
    <tableColumn id="18" name="Успешность прохождения тестирования_x000a_(да / нет)" dataDxfId="406"/>
    <tableColumn id="17" name="Примечание_x000a_ (при необходимости)" dataDxfId="405"/>
  </tableColumns>
  <tableStyleInfo name="TableStyleLight21" showFirstColumn="0" showLastColumn="0" showRowStripes="1" showColumnStripes="0"/>
</table>
</file>

<file path=xl/tables/table10.xml><?xml version="1.0" encoding="utf-8"?>
<table xmlns="http://schemas.openxmlformats.org/spreadsheetml/2006/main" id="10" name="Таблица10" displayName="Таблица10" ref="A4:AJ10" totalsRowShown="0" headerRowDxfId="152" dataDxfId="151" tableBorderDxfId="150">
  <autoFilter ref="A4:AJ10"/>
  <tableColumns count="36">
    <tableColumn id="1" name="№ п/п" dataDxfId="149"/>
    <tableColumn id="19" name="Класс" dataDxfId="148">
      <calculatedColumnFormula>"10 класс"</calculatedColumnFormula>
    </tableColumn>
    <tableColumn id="2" name="Уникальный код" dataDxfId="147"/>
    <tableColumn id="15" name="Гражданство" dataDxfId="146"/>
    <tableColumn id="14" name="Дата проведения тестирования" dataDxfId="145"/>
    <tableColumn id="13" name="Вариант УЧ" dataDxfId="144"/>
    <tableColumn id="3" name="Д1_x000a_(из 1)" dataDxfId="143"/>
    <tableColumn id="4" name="Д2_x000a_(из 1)" dataDxfId="142"/>
    <tableColumn id="6" name="М1_x000a_(из 1)" dataDxfId="141"/>
    <tableColumn id="7" name="М2_x000a_(из 1)" dataDxfId="140"/>
    <tableColumn id="8" name="М3_x000a_(из 1)" dataDxfId="139"/>
    <tableColumn id="42" name="Ч1_x000a_(из 1)" dataDxfId="138"/>
    <tableColumn id="9" name="Ч2_x000a_(из 1)" dataDxfId="137"/>
    <tableColumn id="10" name="Ч3_x000a_(из 1)" dataDxfId="136"/>
    <tableColumn id="25" name="П1_x000a_(из 1)" dataDxfId="135"/>
    <tableColumn id="24" name="П2_x000a_(из 1)" dataDxfId="134"/>
    <tableColumn id="36" name="Вариант ПЧ" dataDxfId="133"/>
    <tableColumn id="35" name="З5_x000a_(из 1)" dataDxfId="132"/>
    <tableColumn id="34" name="З6_x000a_(из 1)" dataDxfId="131"/>
    <tableColumn id="33" name="З7_x000a_(из 1)" dataDxfId="130"/>
    <tableColumn id="32" name="З8_x000a_(из 1)" dataDxfId="129"/>
    <tableColumn id="29" name="И1_x000a_(из 1)" dataDxfId="128"/>
    <tableColumn id="28" name="И2_x000a_(из 1)" dataDxfId="127"/>
    <tableColumn id="27" name="И3_x000a_(из 1)" dataDxfId="126"/>
    <tableColumn id="26" name="И4_x000a_(из 1)" dataDxfId="125"/>
    <tableColumn id="44" name="З10_x000a_(из 1)" dataDxfId="124"/>
    <tableColumn id="43" name="З11_x000a_(из 1)" dataDxfId="123"/>
    <tableColumn id="11" name="З12_x000a_(из 1)" dataDxfId="122"/>
    <tableColumn id="5" name="З13_x000a_(из 1)" dataDxfId="121"/>
    <tableColumn id="17" name="З14_x000a_(из 1)" dataDxfId="120"/>
    <tableColumn id="12" name="З15_x000a_(из 1)" dataDxfId="119"/>
    <tableColumn id="16" name="Сумма ПБ за УЧ" dataDxfId="118">
      <calculatedColumnFormula>SUM(Таблица10[[#This Row],[Д1
(из 1)]:[П2
(из 1)]])</calculatedColumnFormula>
    </tableColumn>
    <tableColumn id="37" name="Сумма ПБ за ПЧ" dataDxfId="117">
      <calculatedColumnFormula>SUM(Таблица10[[#This Row],[З5
(из 1)]:[З15
(из 1)]])</calculatedColumnFormula>
    </tableColumn>
    <tableColumn id="38" name="Общее количество  ПБ" dataDxfId="116">
      <calculatedColumnFormula>SUM(Таблица10[[#This Row],[Сумма ПБ за УЧ]:[Сумма ПБ за ПЧ]])</calculatedColumnFormula>
    </tableColumn>
    <tableColumn id="18" name="Успешность прохождения тестирования_x000a_(да / нет)" dataDxfId="115"/>
    <tableColumn id="20" name="Примечание_x000a_ (при необходимости)" dataDxfId="114"/>
  </tableColumns>
  <tableStyleInfo name="TableStyleMedium7" showFirstColumn="0" showLastColumn="0" showRowStripes="1" showColumnStripes="0"/>
</table>
</file>

<file path=xl/tables/table11.xml><?xml version="1.0" encoding="utf-8"?>
<table xmlns="http://schemas.openxmlformats.org/spreadsheetml/2006/main" id="11" name="Таблица11" displayName="Таблица11" ref="A4:AI10" totalsRowShown="0" headerRowDxfId="113" dataDxfId="112">
  <autoFilter ref="A4:AI10"/>
  <tableColumns count="35">
    <tableColumn id="1" name="№ п/п" dataDxfId="111"/>
    <tableColumn id="19" name="Класс" dataDxfId="110">
      <calculatedColumnFormula>"11 класс"</calculatedColumnFormula>
    </tableColumn>
    <tableColumn id="2" name="Уникальный код" dataDxfId="109"/>
    <tableColumn id="15" name="Гражданство" dataDxfId="108"/>
    <tableColumn id="14" name="Дата проведения тестирования" dataDxfId="107"/>
    <tableColumn id="13" name="Вариант УЧ" dataDxfId="106"/>
    <tableColumn id="3" name="Д1" dataDxfId="105"/>
    <tableColumn id="4" name="Д2" dataDxfId="104"/>
    <tableColumn id="6" name="М1" dataDxfId="103"/>
    <tableColumn id="7" name="М2" dataDxfId="102"/>
    <tableColumn id="8" name="М3" dataDxfId="101"/>
    <tableColumn id="42" name="Ч1" dataDxfId="100"/>
    <tableColumn id="9" name="Ч2" dataDxfId="99"/>
    <tableColumn id="10" name="Ч3" dataDxfId="98"/>
    <tableColumn id="25" name="П1" dataDxfId="97"/>
    <tableColumn id="24" name="П2" dataDxfId="96"/>
    <tableColumn id="36" name="Вариант ПЧ" dataDxfId="95"/>
    <tableColumn id="35" name="З5" dataDxfId="94"/>
    <tableColumn id="34" name="З6" dataDxfId="93"/>
    <tableColumn id="33" name="З7" dataDxfId="92"/>
    <tableColumn id="32" name="З8" dataDxfId="91"/>
    <tableColumn id="29" name="З9" dataDxfId="90"/>
    <tableColumn id="28" name="З10" dataDxfId="89"/>
    <tableColumn id="27" name="З11" dataDxfId="88"/>
    <tableColumn id="26" name="З12" dataDxfId="87"/>
    <tableColumn id="44" name="З13" dataDxfId="86"/>
    <tableColumn id="43" name="Р1" dataDxfId="85"/>
    <tableColumn id="11" name="Р2" dataDxfId="84"/>
    <tableColumn id="5" name="Р3" dataDxfId="83"/>
    <tableColumn id="17" name="Р4" dataDxfId="82"/>
    <tableColumn id="12" name="Р5" dataDxfId="81"/>
    <tableColumn id="16" name="Сумма ПБ за УЧ" dataDxfId="80">
      <calculatedColumnFormula>SUM(Таблица11[[#This Row],[Д1]:[П2]])</calculatedColumnFormula>
    </tableColumn>
    <tableColumn id="37" name="Сумма ПБ за ПЧ" dataDxfId="79">
      <calculatedColumnFormula>SUM(Таблица11[[#This Row],[З5]:[Р5]])</calculatedColumnFormula>
    </tableColumn>
    <tableColumn id="38" name="Общее количество  ПБ" dataDxfId="78">
      <calculatedColumnFormula>SUM(Таблица11[[#This Row],[Сумма ПБ за УЧ]:[Сумма ПБ за ПЧ]])</calculatedColumnFormula>
    </tableColumn>
    <tableColumn id="18" name="Успешность прохождения тестирования_x000a_(да / нет)" dataDxfId="77"/>
  </tableColumns>
  <tableStyleInfo name="TableStyleMedium7" showFirstColumn="0" showLastColumn="0" showRowStripes="1" showColumnStripes="0"/>
</table>
</file>

<file path=xl/tables/table2.xml><?xml version="1.0" encoding="utf-8"?>
<table xmlns="http://schemas.openxmlformats.org/spreadsheetml/2006/main" id="2" name="Таблица2" displayName="Таблица2" ref="A4:AF10" totalsRowShown="0" headerRowDxfId="76" dataDxfId="75" tableBorderDxfId="74">
  <autoFilter ref="A4:AF10"/>
  <tableColumns count="32">
    <tableColumn id="1" name="№ п/п" dataDxfId="73"/>
    <tableColumn id="11" name="Класс" dataDxfId="72">
      <calculatedColumnFormula>"2 класс"</calculatedColumnFormula>
    </tableColumn>
    <tableColumn id="2" name="Уникальный код" dataDxfId="71"/>
    <tableColumn id="15" name="Гражданство" dataDxfId="70"/>
    <tableColumn id="14" name="Дата проведения тестирования" dataDxfId="69"/>
    <tableColumn id="13" name="Вариант УЧ" dataDxfId="68"/>
    <tableColumn id="3" name=" Д1 _x000a_(из 1)" dataDxfId="67"/>
    <tableColumn id="4" name=" Д2 _x000a_(из 1)" dataDxfId="66"/>
    <tableColumn id="6" name=" Д3 _x000a_(из 1)" dataDxfId="65"/>
    <tableColumn id="7" name="М1 _x000a_(из 1)" dataDxfId="64"/>
    <tableColumn id="5" name=" М2 _x000a_(из 1)" dataDxfId="63"/>
    <tableColumn id="8" name="Ч1 _x000a_(из 1)" dataDxfId="62"/>
    <tableColumn id="9" name="Ч2 _x000a_(из 1)" dataDxfId="61"/>
    <tableColumn id="10" name="Ч3 _x000a_(из 1)" dataDxfId="60"/>
    <tableColumn id="25" name="П1 _x000a_(из 1)" dataDxfId="59"/>
    <tableColumn id="24" name="П2 _x000a_(из 1)" dataDxfId="58"/>
    <tableColumn id="36" name="Вариант ПЧ" dataDxfId="57"/>
    <tableColumn id="35" name="З5 _x000a_(из 1)" dataDxfId="56"/>
    <tableColumn id="34" name="З6 _x000a_(из 1)" dataDxfId="55"/>
    <tableColumn id="33" name="З7 _x000a_(из 1)" dataDxfId="54"/>
    <tableColumn id="32" name="З8-1 _x000a_(из 1)" dataDxfId="53"/>
    <tableColumn id="31" name="З8-2 _x000a_(из 1)" dataDxfId="52"/>
    <tableColumn id="30" name="З8-3 _x000a_(из 1)" dataDxfId="51"/>
    <tableColumn id="29" name="З9 _x000a_(из 1)" dataDxfId="50"/>
    <tableColumn id="28" name="З10 _x000a_(из 1)" dataDxfId="49"/>
    <tableColumn id="27" name="Т1 _x000a_(из 1)" dataDxfId="48"/>
    <tableColumn id="26" name="Т2 _x000a_(из 1)" dataDxfId="47"/>
    <tableColumn id="16" name="Сумма ПБ за УЧ" dataDxfId="46">
      <calculatedColumnFormula>SUM(Таблица2[[#This Row],[ Д1 
(из 1)]:[П2 
(из 1)]])</calculatedColumnFormula>
    </tableColumn>
    <tableColumn id="37" name="Сумма ПБ за ПЧ" dataDxfId="45">
      <calculatedColumnFormula>SUM(Таблица2[[#This Row],[З5 
(из 1)]:[Т2 
(из 1)]])</calculatedColumnFormula>
    </tableColumn>
    <tableColumn id="38" name="Общее количество  ПБ" dataDxfId="44">
      <calculatedColumnFormula>SUM(AB5,AC5)</calculatedColumnFormula>
    </tableColumn>
    <tableColumn id="42" name="Успешность прохождения тестирования_x000a_(да / нет)" dataDxfId="43"/>
    <tableColumn id="12" name="Примечание_x000a_ (при необходимости)" dataDxfId="42"/>
  </tableColumns>
  <tableStyleInfo name="TableStyleMedium7" showFirstColumn="0" showLastColumn="0" showRowStripes="1" showColumnStripes="0"/>
</table>
</file>

<file path=xl/tables/table3.xml><?xml version="1.0" encoding="utf-8"?>
<table xmlns="http://schemas.openxmlformats.org/spreadsheetml/2006/main" id="4" name="Таблица3" displayName="Таблица3" ref="A4:AE10" totalsRowShown="0" headerRowDxfId="404" dataDxfId="403" tableBorderDxfId="402">
  <autoFilter ref="A4:AE10"/>
  <tableColumns count="31">
    <tableColumn id="1" name="№ п/п" dataDxfId="401"/>
    <tableColumn id="5" name="Класс" dataDxfId="400">
      <calculatedColumnFormula>"3 класс"</calculatedColumnFormula>
    </tableColumn>
    <tableColumn id="2" name="Уникальный код" dataDxfId="399"/>
    <tableColumn id="15" name="Гражданство" dataDxfId="398"/>
    <tableColumn id="14" name="Дата проведения тестирования" dataDxfId="397"/>
    <tableColumn id="13" name="Вариант УЧ" dataDxfId="396"/>
    <tableColumn id="3" name="Д1 _x000a_(из 1)" dataDxfId="395"/>
    <tableColumn id="4" name="Д2 _x000a_(из 1)" dataDxfId="394"/>
    <tableColumn id="6" name="М1 _x000a_(из 1)" dataDxfId="393"/>
    <tableColumn id="7" name="М2 _x000a_(из 1)" dataDxfId="392"/>
    <tableColumn id="8" name="Ч1 _x000a_(из 1)" dataDxfId="391"/>
    <tableColumn id="42" name="Ч2 _x000a_(из 1)" dataDxfId="390"/>
    <tableColumn id="9" name="Ч3 _x000a_(из 1)" dataDxfId="389"/>
    <tableColumn id="10" name="П1 _x000a_(из 1)" dataDxfId="388"/>
    <tableColumn id="25" name="П2 _x000a_(из 1)" dataDxfId="387"/>
    <tableColumn id="24" name="П3 _x000a_(из 1)" dataDxfId="386"/>
    <tableColumn id="36" name="Вариант ПЧ" dataDxfId="385"/>
    <tableColumn id="35" name="З5 _x000a_(из 1)" dataDxfId="384"/>
    <tableColumn id="34" name="З6 _x000a_(из 1)" dataDxfId="383"/>
    <tableColumn id="33" name="З7 _x000a_(из 1)" dataDxfId="382"/>
    <tableColumn id="32" name="З8 _x000a_(из 1)" dataDxfId="381"/>
    <tableColumn id="29" name="З9 _x000a_(из 1)" dataDxfId="380"/>
    <tableColumn id="28" name="З10 _x000a_(из 1)" dataDxfId="379"/>
    <tableColumn id="27" name="З11 _x000a_(из 2)" dataDxfId="378"/>
    <tableColumn id="44" name="Т1 _x000a_(из 1)" dataDxfId="377"/>
    <tableColumn id="43" name="Т2 _x000a_(из 1)" dataDxfId="376"/>
    <tableColumn id="16" name="Сумма ПБ за УЧ" dataDxfId="375">
      <calculatedColumnFormula>SUM(Таблица3[[#This Row],[Д1 
(из 1)]:[П3 
(из 1)]])</calculatedColumnFormula>
    </tableColumn>
    <tableColumn id="37" name="Сумма ПБ за ПЧ" dataDxfId="374">
      <calculatedColumnFormula>SUM(Таблица3[[#This Row],[З5 
(из 1)]:[Т2 
(из 1)]])</calculatedColumnFormula>
    </tableColumn>
    <tableColumn id="38" name="Общее количество  ПБ" dataDxfId="373">
      <calculatedColumnFormula>SUM(Таблица3[[#This Row],[Сумма ПБ за УЧ]:[Сумма ПБ за ПЧ]])</calculatedColumnFormula>
    </tableColumn>
    <tableColumn id="18" name="Успешность прохождения тестирования_x000a_(да / нет)" dataDxfId="372"/>
    <tableColumn id="11" name="Примечание_x000a_ (при необходимости)" dataDxfId="371"/>
  </tableColumns>
  <tableStyleInfo name="TableStyleMedium7" showFirstColumn="0" showLastColumn="0" showRowStripes="1" showColumnStripes="0"/>
</table>
</file>

<file path=xl/tables/table4.xml><?xml version="1.0" encoding="utf-8"?>
<table xmlns="http://schemas.openxmlformats.org/spreadsheetml/2006/main" id="5" name="Таблица4" displayName="Таблица4" ref="A4:AF10" totalsRowShown="0" headerRowDxfId="370" dataDxfId="369" tableBorderDxfId="368">
  <autoFilter ref="A4:AF10"/>
  <tableColumns count="32">
    <tableColumn id="1" name="№ п/п" dataDxfId="367"/>
    <tableColumn id="5" name="Класс" dataDxfId="366">
      <calculatedColumnFormula>"4 класс"</calculatedColumnFormula>
    </tableColumn>
    <tableColumn id="2" name="Уникальный код" dataDxfId="365"/>
    <tableColumn id="15" name="Гражданство" dataDxfId="364"/>
    <tableColumn id="14" name="Дата проведения тестирования" dataDxfId="363"/>
    <tableColumn id="13" name="Вариант УЧ" dataDxfId="362"/>
    <tableColumn id="3" name="Д1 _x000a_(из 1)" dataDxfId="361"/>
    <tableColumn id="4" name="Д2 _x000a_(из 1)" dataDxfId="360"/>
    <tableColumn id="6" name="М1 _x000a_(из 1)" dataDxfId="359"/>
    <tableColumn id="7" name="М2 _x000a_(из 1)" dataDxfId="358"/>
    <tableColumn id="8" name="Ч1 _x000a_(из 1)" dataDxfId="357"/>
    <tableColumn id="42" name="Ч2 _x000a_(из 1)" dataDxfId="356"/>
    <tableColumn id="9" name="Ч3 _x000a_(из 1)" dataDxfId="355"/>
    <tableColumn id="10" name="П1 _x000a_(из 1)" dataDxfId="354"/>
    <tableColumn id="25" name="П2 _x000a_(из 1)" dataDxfId="353"/>
    <tableColumn id="24" name="П3 _x000a_(из 1)" dataDxfId="352"/>
    <tableColumn id="36" name="Вариант ПЧ" dataDxfId="351"/>
    <tableColumn id="35" name="З5 _x000a_(из 1)" dataDxfId="350"/>
    <tableColumn id="34" name="З6 _x000a_(из 1)" dataDxfId="349"/>
    <tableColumn id="33" name="З7 _x000a_(из 1)" dataDxfId="348"/>
    <tableColumn id="32" name="З8 _x000a_(из 1)" dataDxfId="347"/>
    <tableColumn id="29" name="З9 _x000a_(из 1)" dataDxfId="346"/>
    <tableColumn id="28" name="З10 _x000a_(из 1)" dataDxfId="345"/>
    <tableColumn id="27" name="З11 _x000a_(из 1)" dataDxfId="344"/>
    <tableColumn id="26" name="Т1 _x000a_(из 1)" dataDxfId="343"/>
    <tableColumn id="44" name="Т2 _x000a_(из 1)" dataDxfId="342"/>
    <tableColumn id="43" name="Т3 _x000a_(из 1)" dataDxfId="341"/>
    <tableColumn id="16" name="Сумма ПБ за УЧ" dataDxfId="340">
      <calculatedColumnFormula>SUM(Таблица4[[#This Row],[Д1 
(из 1)]:[П3 
(из 1)]])</calculatedColumnFormula>
    </tableColumn>
    <tableColumn id="37" name="Сумма ПБ за ПЧ" dataDxfId="339">
      <calculatedColumnFormula>SUM(Таблица4[[#This Row],[З5 
(из 1)]:[Т3 
(из 1)]])</calculatedColumnFormula>
    </tableColumn>
    <tableColumn id="38" name="Общее количество  ПБ" dataDxfId="338">
      <calculatedColumnFormula>SUM(Таблица4[[#This Row],[Сумма ПБ за УЧ]:[Сумма ПБ за ПЧ]])</calculatedColumnFormula>
    </tableColumn>
    <tableColumn id="18" name="Успешность прохождения тестирования_x000a_(да / нет)" dataDxfId="337"/>
    <tableColumn id="11" name="Примечание_x000a_ (при необходимости)" dataDxfId="336"/>
  </tableColumns>
  <tableStyleInfo name="TableStyleMedium7" showFirstColumn="0" showLastColumn="0" showRowStripes="1" showColumnStripes="0"/>
</table>
</file>

<file path=xl/tables/table5.xml><?xml version="1.0" encoding="utf-8"?>
<table xmlns="http://schemas.openxmlformats.org/spreadsheetml/2006/main" id="3" name="Таблица5" displayName="Таблица5" ref="A4:AF10" totalsRowShown="0" headerRowDxfId="335" dataDxfId="334" tableBorderDxfId="333">
  <autoFilter ref="A4:AF10"/>
  <tableColumns count="32">
    <tableColumn id="1" name="№ п/п" dataDxfId="332"/>
    <tableColumn id="11" name="Класс" dataDxfId="331">
      <calculatedColumnFormula>"5 класс"</calculatedColumnFormula>
    </tableColumn>
    <tableColumn id="2" name="Уникальный код" dataDxfId="330"/>
    <tableColumn id="15" name="Гражданство" dataDxfId="329"/>
    <tableColumn id="14" name="Дата проведения тестирования" dataDxfId="328"/>
    <tableColumn id="13" name="Вариант УЧ" dataDxfId="327"/>
    <tableColumn id="3" name="Д1_x000a_(из 1)" dataDxfId="326"/>
    <tableColumn id="4" name="Д2_x000a_(из 1)" dataDxfId="325"/>
    <tableColumn id="6" name="М1_x000a_(из 1)" dataDxfId="324"/>
    <tableColumn id="7" name="М2_x000a_(из 1)" dataDxfId="323"/>
    <tableColumn id="8" name="Ч1_x000a_(из 1)" dataDxfId="322"/>
    <tableColumn id="42" name="Ч2_x000a_(из 1)" dataDxfId="321"/>
    <tableColumn id="9" name="Ч3_x000a_(из 1)" dataDxfId="320"/>
    <tableColumn id="10" name="П1_x000a_(из 1)" dataDxfId="319"/>
    <tableColumn id="25" name="П2_x000a_(из 1)" dataDxfId="318"/>
    <tableColumn id="24" name="П3_x000a_(из 1)" dataDxfId="317"/>
    <tableColumn id="36" name="Вариант ПЧ" dataDxfId="316"/>
    <tableColumn id="35" name="З5_x000a_(из 1)" dataDxfId="315"/>
    <tableColumn id="34" name="З6_x000a_(из 1)" dataDxfId="314"/>
    <tableColumn id="33" name="З7_x000a_(из 1)" dataDxfId="313"/>
    <tableColumn id="32" name="З8_x000a_(из 1)" dataDxfId="312"/>
    <tableColumn id="29" name="З9_x000a_(из 1)" dataDxfId="311"/>
    <tableColumn id="28" name="З10_x000a_(из 1)" dataDxfId="310"/>
    <tableColumn id="27" name="З11_x000a_(из 1)" dataDxfId="309"/>
    <tableColumn id="26" name="З12_x000a_(из 1)" dataDxfId="308"/>
    <tableColumn id="44" name="Т1_x000a_(из 1)" dataDxfId="307"/>
    <tableColumn id="43" name="Т2_x000a_(из 1)" dataDxfId="306"/>
    <tableColumn id="16" name="Сумма ПБ за УЧ" dataDxfId="305">
      <calculatedColumnFormula>SUM(Таблица5[[#This Row],[Д1
(из 1)]:[П3
(из 1)]])</calculatedColumnFormula>
    </tableColumn>
    <tableColumn id="37" name="Сумма ПБ за ПЧ" dataDxfId="304">
      <calculatedColumnFormula>SUM(Таблица5[[#This Row],[З5
(из 1)]:[Т2
(из 1)]])</calculatedColumnFormula>
    </tableColumn>
    <tableColumn id="38" name="Общее количество  ПБ" dataDxfId="303">
      <calculatedColumnFormula>SUM(Таблица5[[#This Row],[Сумма ПБ за УЧ]:[Сумма ПБ за ПЧ]])</calculatedColumnFormula>
    </tableColumn>
    <tableColumn id="18" name="Успешность прохождения тестирования_x000a_(да / нет)" dataDxfId="302"/>
    <tableColumn id="5" name="Примечание_x000a_ (при необходимости)" dataDxfId="301"/>
  </tableColumns>
  <tableStyleInfo name="TableStyleMedium7" showFirstColumn="0" showLastColumn="0" showRowStripes="1" showColumnStripes="0"/>
</table>
</file>

<file path=xl/tables/table6.xml><?xml version="1.0" encoding="utf-8"?>
<table xmlns="http://schemas.openxmlformats.org/spreadsheetml/2006/main" id="6" name="Таблица6" displayName="Таблица6" ref="A4:AH10" totalsRowShown="0" headerRowDxfId="300" dataDxfId="299" tableBorderDxfId="298">
  <autoFilter ref="A4:AH10"/>
  <tableColumns count="34">
    <tableColumn id="1" name="№ п/п" dataDxfId="297"/>
    <tableColumn id="12" name="Класс" dataDxfId="296">
      <calculatedColumnFormula>"6 класс"</calculatedColumnFormula>
    </tableColumn>
    <tableColumn id="2" name="Уникальный код" dataDxfId="295"/>
    <tableColumn id="15" name="Гражданство" dataDxfId="294"/>
    <tableColumn id="14" name="Дата проведения тестирования" dataDxfId="293"/>
    <tableColumn id="13" name="Вариант УЧ" dataDxfId="292"/>
    <tableColumn id="3" name="Д1_x000a_(из 1)" dataDxfId="291"/>
    <tableColumn id="4" name="М1_x000a_(из 1)" dataDxfId="290"/>
    <tableColumn id="6" name="М2_x000a_(из 1)" dataDxfId="289"/>
    <tableColumn id="7" name="Ч1_x000a_(из 1)" dataDxfId="288"/>
    <tableColumn id="8" name="Ч2_x000a_(из 1)" dataDxfId="287"/>
    <tableColumn id="42" name="Ч3_x000a_(из 1)" dataDxfId="286"/>
    <tableColumn id="9" name="П1_x000a_(из 1)" dataDxfId="285"/>
    <tableColumn id="10" name="П2_x000a_(из 1)" dataDxfId="284"/>
    <tableColumn id="25" name="П3_x000a_(из 1)" dataDxfId="283"/>
    <tableColumn id="24" name="П4_x000a_(из 1)" dataDxfId="282"/>
    <tableColumn id="36" name="Вариант ПЧ" dataDxfId="281"/>
    <tableColumn id="35" name="З5_x000a_(из 1)" dataDxfId="280"/>
    <tableColumn id="34" name="З6_x000a_(из 1)" dataDxfId="279"/>
    <tableColumn id="33" name="З7_x000a_(из 1)" dataDxfId="278"/>
    <tableColumn id="32" name="З8_x000a_(из 1)" dataDxfId="277"/>
    <tableColumn id="29" name="З9_x000a_(из 1)" dataDxfId="276"/>
    <tableColumn id="28" name="З10_x000a_(из 1)" dataDxfId="275"/>
    <tableColumn id="27" name="З11_x000a_(из 1)" dataDxfId="274"/>
    <tableColumn id="26" name="З12_x000a_(из 1)" dataDxfId="273"/>
    <tableColumn id="44" name="Т1_x000a_(из 1)" dataDxfId="272"/>
    <tableColumn id="43" name="Т2_x000a_(из 1)" dataDxfId="271"/>
    <tableColumn id="11" name="Р1_x000a_(из 1)" dataDxfId="270"/>
    <tableColumn id="5" name="Р2_x000a_(из 1)" dataDxfId="269"/>
    <tableColumn id="16" name="Сумма ПБ за УЧ" dataDxfId="268">
      <calculatedColumnFormula>SUM(Таблица6[[#This Row],[Д1
(из 1)]:[П4
(из 1)]])</calculatedColumnFormula>
    </tableColumn>
    <tableColumn id="37" name="Сумма ПБ за ПЧ" dataDxfId="267">
      <calculatedColumnFormula>SUM(Таблица6[[#This Row],[З5
(из 1)]:[Р2
(из 1)]])</calculatedColumnFormula>
    </tableColumn>
    <tableColumn id="38" name="Общее количество  ПБ" dataDxfId="266">
      <calculatedColumnFormula>SUM(Таблица6[[#This Row],[Сумма ПБ за УЧ]:[Сумма ПБ за ПЧ]])</calculatedColumnFormula>
    </tableColumn>
    <tableColumn id="18" name="Успешность прохождения тестирования_x000a_(да / нет)" dataDxfId="265"/>
    <tableColumn id="17" name="Примечание_x000a_ (при необходимости)" dataDxfId="264"/>
  </tableColumns>
  <tableStyleInfo name="TableStyleMedium7" showFirstColumn="0" showLastColumn="0" showRowStripes="1" showColumnStripes="0"/>
</table>
</file>

<file path=xl/tables/table7.xml><?xml version="1.0" encoding="utf-8"?>
<table xmlns="http://schemas.openxmlformats.org/spreadsheetml/2006/main" id="7" name="Таблица7" displayName="Таблица7" ref="A4:AH10" totalsRowShown="0" headerRowDxfId="263" dataDxfId="262" tableBorderDxfId="261">
  <autoFilter ref="A4:AH10"/>
  <tableColumns count="34">
    <tableColumn id="1" name="№ п/п" dataDxfId="260"/>
    <tableColumn id="17" name="Класс" dataDxfId="259">
      <calculatedColumnFormula>"7 класс"</calculatedColumnFormula>
    </tableColumn>
    <tableColumn id="2" name="Уникальный код" dataDxfId="258"/>
    <tableColumn id="15" name="Гражданство" dataDxfId="257"/>
    <tableColumn id="14" name="Дата проведения тестирования" dataDxfId="256"/>
    <tableColumn id="13" name="Вариант УЧ" dataDxfId="255"/>
    <tableColumn id="3" name="Д1_x000a_(из 1)" dataDxfId="254"/>
    <tableColumn id="4" name="М1_x000a_(из 1)" dataDxfId="253"/>
    <tableColumn id="6" name="М2_x000a_(из 1)" dataDxfId="252"/>
    <tableColumn id="7" name="Ч1_x000a_(из 1)" dataDxfId="251"/>
    <tableColumn id="8" name="Ч2_x000a_(из 1)" dataDxfId="250"/>
    <tableColumn id="42" name="Ч3_x000a_(из 1)" dataDxfId="249"/>
    <tableColumn id="9" name="П1_x000a_(из 1)" dataDxfId="248"/>
    <tableColumn id="10" name="П2_x000a_(из 1)" dataDxfId="247"/>
    <tableColumn id="25" name="П3_x000a_(из 1)" dataDxfId="246"/>
    <tableColumn id="24" name="П4_x000a_(из 1)" dataDxfId="245"/>
    <tableColumn id="36" name="Вариант ПЧ" dataDxfId="244"/>
    <tableColumn id="35" name="З5_x000a_(из 1)" dataDxfId="243"/>
    <tableColumn id="34" name="З6_x000a_(из 1)" dataDxfId="242"/>
    <tableColumn id="33" name="З7_x000a_(из 1)" dataDxfId="241"/>
    <tableColumn id="32" name="З8_x000a_(из 1)" dataDxfId="240"/>
    <tableColumn id="29" name="З9_x000a_(из 1)" dataDxfId="239"/>
    <tableColumn id="28" name="З10_x000a_(из 1)" dataDxfId="238"/>
    <tableColumn id="27" name="З11_x000a_(из 1)" dataDxfId="237"/>
    <tableColumn id="26" name="З12_x000a_(из 1)" dataDxfId="236"/>
    <tableColumn id="44" name="Р1_x000a_(из 1)" dataDxfId="235"/>
    <tableColumn id="43" name="Р2_x000a_(из 1)" dataDxfId="234"/>
    <tableColumn id="11" name="Р3_x000a_(из 1)" dataDxfId="233"/>
    <tableColumn id="5" name="Р4_x000a_(из 1)" dataDxfId="232"/>
    <tableColumn id="16" name="Сумма ПБ за УЧ" dataDxfId="231">
      <calculatedColumnFormula>SUM(Таблица7[[#This Row],[Д1
(из 1)]:[П4
(из 1)]])</calculatedColumnFormula>
    </tableColumn>
    <tableColumn id="37" name="Сумма ПБ за ПЧ" dataDxfId="230">
      <calculatedColumnFormula>SUM(Таблица7[[#This Row],[З5
(из 1)]:[Р4
(из 1)]])</calculatedColumnFormula>
    </tableColumn>
    <tableColumn id="38" name="Общее количество  ПБ" dataDxfId="229">
      <calculatedColumnFormula>SUM(Таблица7[[#This Row],[Сумма ПБ за УЧ]:[Сумма ПБ за ПЧ]])</calculatedColumnFormula>
    </tableColumn>
    <tableColumn id="18" name="Успешность прохождения тестирования_x000a_(да / нет)" dataDxfId="228"/>
    <tableColumn id="12" name="Примечание_x000a_ (при необходимости)" dataDxfId="227"/>
  </tableColumns>
  <tableStyleInfo name="TableStyleMedium7" showFirstColumn="0" showLastColumn="0" showRowStripes="1" showColumnStripes="0"/>
</table>
</file>

<file path=xl/tables/table8.xml><?xml version="1.0" encoding="utf-8"?>
<table xmlns="http://schemas.openxmlformats.org/spreadsheetml/2006/main" id="8" name="Таблица8" displayName="Таблица8" ref="A4:AH10" totalsRowShown="0" headerRowDxfId="226" dataDxfId="225" tableBorderDxfId="224">
  <autoFilter ref="A4:AH10"/>
  <tableColumns count="34">
    <tableColumn id="1" name="№ п/п" dataDxfId="223"/>
    <tableColumn id="17" name="Класс" dataDxfId="222">
      <calculatedColumnFormula>"8 класс"</calculatedColumnFormula>
    </tableColumn>
    <tableColumn id="2" name="Уникальный код" dataDxfId="221"/>
    <tableColumn id="15" name="Гражданство" dataDxfId="220"/>
    <tableColumn id="14" name="Дата проведения тестирования" dataDxfId="219"/>
    <tableColumn id="13" name="Вариант УЧ" dataDxfId="218"/>
    <tableColumn id="3" name="Д1_x000a_(из 1)" dataDxfId="217"/>
    <tableColumn id="4" name="М1_x000a_(из 1)" dataDxfId="216"/>
    <tableColumn id="6" name="М2_x000a_(из 1)" dataDxfId="215"/>
    <tableColumn id="7" name="Ч1_x000a_(из 1)" dataDxfId="214"/>
    <tableColumn id="8" name="Ч2_x000a_(из 1)" dataDxfId="213"/>
    <tableColumn id="42" name="Ч3_x000a_(из 1)" dataDxfId="212"/>
    <tableColumn id="9" name="П1_x000a_(из 1)" dataDxfId="211"/>
    <tableColumn id="10" name="П2_x000a_(из 1)" dataDxfId="210"/>
    <tableColumn id="25" name="П3_x000a_(из 1)" dataDxfId="209"/>
    <tableColumn id="24" name="П4_x000a_(из 1)" dataDxfId="208"/>
    <tableColumn id="36" name="Вариант ПЧ" dataDxfId="207"/>
    <tableColumn id="35" name="З5_x000a_(из 1)" dataDxfId="206"/>
    <tableColumn id="34" name="З6_x000a_(из 1)" dataDxfId="205"/>
    <tableColumn id="33" name="З7_x000a_(из 1)" dataDxfId="204"/>
    <tableColumn id="32" name="З8_x000a_(из 1)" dataDxfId="203"/>
    <tableColumn id="29" name="З9_x000a_(из 1)" dataDxfId="202"/>
    <tableColumn id="28" name="З10_x000a_(из 1)" dataDxfId="201"/>
    <tableColumn id="27" name="З11_x000a_(из 1)" dataDxfId="200"/>
    <tableColumn id="26" name="З12_x000a_(из 1)" dataDxfId="199"/>
    <tableColumn id="44" name="Р1_x000a_(из 1)" dataDxfId="198"/>
    <tableColumn id="43" name="Р2_x000a_(из 1)" dataDxfId="197"/>
    <tableColumn id="11" name="Р3_x000a_(из 1)" dataDxfId="196"/>
    <tableColumn id="5" name="Р4_x000a_(из 1)" dataDxfId="195"/>
    <tableColumn id="16" name="Сумма ПБ за УЧ" dataDxfId="194">
      <calculatedColumnFormula>SUM(Таблица8[[#This Row],[Д1
(из 1)]:[П4
(из 1)]])</calculatedColumnFormula>
    </tableColumn>
    <tableColumn id="37" name="Сумма ПБ за ПЧ" dataDxfId="193">
      <calculatedColumnFormula>SUM(Таблица8[[#This Row],[З5
(из 1)]:[Р4
(из 1)]])</calculatedColumnFormula>
    </tableColumn>
    <tableColumn id="38" name="Общее количество  ПБ" dataDxfId="192">
      <calculatedColumnFormula>SUM(Таблица8[[#This Row],[Сумма ПБ за УЧ]:[Сумма ПБ за ПЧ]])</calculatedColumnFormula>
    </tableColumn>
    <tableColumn id="18" name="Успешность прохождения тестирования_x000a_(да / нет)" dataDxfId="191"/>
    <tableColumn id="12" name="Примечание_x000a_ (при необходимости)" dataDxfId="190"/>
  </tableColumns>
  <tableStyleInfo name="TableStyleMedium7" showFirstColumn="0" showLastColumn="0" showRowStripes="1" showColumnStripes="0"/>
</table>
</file>

<file path=xl/tables/table9.xml><?xml version="1.0" encoding="utf-8"?>
<table xmlns="http://schemas.openxmlformats.org/spreadsheetml/2006/main" id="9" name="Таблица9" displayName="Таблица9" ref="A4:AH10" totalsRowShown="0" headerRowDxfId="189" dataDxfId="188" tableBorderDxfId="187">
  <autoFilter ref="A4:AH10"/>
  <tableColumns count="34">
    <tableColumn id="1" name="№ п/п" dataDxfId="186"/>
    <tableColumn id="12" name="Класс" dataDxfId="185">
      <calculatedColumnFormula>"9 класс"</calculatedColumnFormula>
    </tableColumn>
    <tableColumn id="2" name="Уникальный код" dataDxfId="184"/>
    <tableColumn id="15" name="Гражданство" dataDxfId="183"/>
    <tableColumn id="14" name="Дата проведения тестирования" dataDxfId="182"/>
    <tableColumn id="13" name="Вариант УЧ" dataDxfId="181"/>
    <tableColumn id="3" name="Д1_x000a_(из 1)" dataDxfId="180"/>
    <tableColumn id="4" name="М1_x000a_(из 1)" dataDxfId="179"/>
    <tableColumn id="6" name="М2_x000a_(из 1)" dataDxfId="178"/>
    <tableColumn id="7" name="Ч1_x000a_(из 1)" dataDxfId="177"/>
    <tableColumn id="8" name="Ч2_x000a_(из 1)" dataDxfId="176"/>
    <tableColumn id="42" name="Ч3_x000a_(из 1)" dataDxfId="175"/>
    <tableColumn id="9" name="П1_x000a_(из 1)" dataDxfId="174"/>
    <tableColumn id="10" name="П2_x000a_(из 1)" dataDxfId="173"/>
    <tableColumn id="25" name="П3_x000a_(из 1)" dataDxfId="172"/>
    <tableColumn id="24" name="П4_x000a_(из 1)" dataDxfId="171"/>
    <tableColumn id="36" name="Вариант ПЧ" dataDxfId="170"/>
    <tableColumn id="35" name="З5_x000a_(из 1)" dataDxfId="169"/>
    <tableColumn id="34" name="З6_x000a_(из 1)" dataDxfId="168"/>
    <tableColumn id="33" name="З7_x000a_(из 1)" dataDxfId="167"/>
    <tableColumn id="32" name="З8_x000a_(из 1)" dataDxfId="166"/>
    <tableColumn id="29" name="З9_x000a_(из 1)" dataDxfId="165"/>
    <tableColumn id="28" name="З10_x000a_(из 1)" dataDxfId="164"/>
    <tableColumn id="27" name="З11_x000a_(из 1)" dataDxfId="163"/>
    <tableColumn id="26" name="З12_x000a_(из 1)" dataDxfId="162"/>
    <tableColumn id="44" name="Р1_x000a_(из 1)" dataDxfId="161"/>
    <tableColumn id="43" name="Р2_x000a_(из 1)" dataDxfId="160"/>
    <tableColumn id="11" name="Р3_x000a_(из 1)" dataDxfId="159"/>
    <tableColumn id="5" name="Р4_x000a_(из 1)" dataDxfId="158"/>
    <tableColumn id="16" name="Сумма ПБ за УЧ" dataDxfId="157">
      <calculatedColumnFormula>SUM(Таблица9[[#This Row],[Д1
(из 1)]:[П4
(из 1)]])</calculatedColumnFormula>
    </tableColumn>
    <tableColumn id="37" name="Сумма ПБ за ПЧ" dataDxfId="156">
      <calculatedColumnFormula>SUM(Таблица9[[#This Row],[З5
(из 1)]:[Р4
(из 1)]])</calculatedColumnFormula>
    </tableColumn>
    <tableColumn id="38" name="Общее количество  ПБ" dataDxfId="155">
      <calculatedColumnFormula>SUM(Таблица9[[#This Row],[Сумма ПБ за УЧ]:[Сумма ПБ за ПЧ]])</calculatedColumnFormula>
    </tableColumn>
    <tableColumn id="18" name="Успешность прохождения тестирования_x000a_(да / нет)" dataDxfId="154"/>
    <tableColumn id="17" name="Примечание_x000a_ (при необходимости)" dataDxfId="153"/>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1"/>
  <sheetViews>
    <sheetView workbookViewId="0">
      <selection activeCell="A2" sqref="A2"/>
    </sheetView>
  </sheetViews>
  <sheetFormatPr defaultRowHeight="15" x14ac:dyDescent="0.25"/>
  <cols>
    <col min="1" max="1" width="48.7109375" customWidth="1"/>
  </cols>
  <sheetData>
    <row r="1" spans="1:1" x14ac:dyDescent="0.25">
      <c r="A1" t="s">
        <v>184</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row r="27" spans="1:1" x14ac:dyDescent="0.25">
      <c r="A27" t="s">
        <v>97</v>
      </c>
    </row>
    <row r="28" spans="1:1" x14ac:dyDescent="0.25">
      <c r="A28" t="s">
        <v>98</v>
      </c>
    </row>
    <row r="29" spans="1:1" x14ac:dyDescent="0.25">
      <c r="A29" t="s">
        <v>99</v>
      </c>
    </row>
    <row r="30" spans="1:1" x14ac:dyDescent="0.25">
      <c r="A30" t="s">
        <v>100</v>
      </c>
    </row>
    <row r="31" spans="1:1" x14ac:dyDescent="0.25">
      <c r="A31" t="s">
        <v>101</v>
      </c>
    </row>
    <row r="32" spans="1:1" x14ac:dyDescent="0.25">
      <c r="A32" t="s">
        <v>102</v>
      </c>
    </row>
    <row r="33" spans="1:1" x14ac:dyDescent="0.25">
      <c r="A33" t="s">
        <v>103</v>
      </c>
    </row>
    <row r="34" spans="1:1" x14ac:dyDescent="0.25">
      <c r="A34" t="s">
        <v>104</v>
      </c>
    </row>
    <row r="35" spans="1:1" x14ac:dyDescent="0.25">
      <c r="A35" t="s">
        <v>105</v>
      </c>
    </row>
    <row r="36" spans="1:1" x14ac:dyDescent="0.25">
      <c r="A36" t="s">
        <v>106</v>
      </c>
    </row>
    <row r="37" spans="1:1" x14ac:dyDescent="0.25">
      <c r="A37" t="s">
        <v>107</v>
      </c>
    </row>
    <row r="38" spans="1:1" x14ac:dyDescent="0.25">
      <c r="A38" t="s">
        <v>108</v>
      </c>
    </row>
    <row r="39" spans="1:1" x14ac:dyDescent="0.25">
      <c r="A39" t="s">
        <v>109</v>
      </c>
    </row>
    <row r="40" spans="1:1" x14ac:dyDescent="0.25">
      <c r="A40" t="s">
        <v>110</v>
      </c>
    </row>
    <row r="41" spans="1:1" x14ac:dyDescent="0.25">
      <c r="A41" t="s">
        <v>111</v>
      </c>
    </row>
    <row r="42" spans="1:1" x14ac:dyDescent="0.25">
      <c r="A42" t="s">
        <v>112</v>
      </c>
    </row>
    <row r="43" spans="1:1" x14ac:dyDescent="0.25">
      <c r="A43" t="s">
        <v>113</v>
      </c>
    </row>
    <row r="44" spans="1:1" x14ac:dyDescent="0.25">
      <c r="A44" t="s">
        <v>114</v>
      </c>
    </row>
    <row r="45" spans="1:1" x14ac:dyDescent="0.25">
      <c r="A45" t="s">
        <v>115</v>
      </c>
    </row>
    <row r="46" spans="1:1" x14ac:dyDescent="0.25">
      <c r="A46" t="s">
        <v>116</v>
      </c>
    </row>
    <row r="47" spans="1:1" x14ac:dyDescent="0.25">
      <c r="A47" t="s">
        <v>117</v>
      </c>
    </row>
    <row r="48" spans="1:1" x14ac:dyDescent="0.25">
      <c r="A48" t="s">
        <v>118</v>
      </c>
    </row>
    <row r="49" spans="1:1" x14ac:dyDescent="0.25">
      <c r="A49" t="s">
        <v>119</v>
      </c>
    </row>
    <row r="50" spans="1:1" x14ac:dyDescent="0.25">
      <c r="A50" t="s">
        <v>120</v>
      </c>
    </row>
    <row r="51" spans="1:1" x14ac:dyDescent="0.25">
      <c r="A51" t="s">
        <v>121</v>
      </c>
    </row>
    <row r="52" spans="1:1" x14ac:dyDescent="0.25">
      <c r="A52" t="s">
        <v>122</v>
      </c>
    </row>
    <row r="53" spans="1:1" x14ac:dyDescent="0.25">
      <c r="A53" t="s">
        <v>123</v>
      </c>
    </row>
    <row r="54" spans="1:1" x14ac:dyDescent="0.25">
      <c r="A54" t="s">
        <v>124</v>
      </c>
    </row>
    <row r="55" spans="1:1" x14ac:dyDescent="0.25">
      <c r="A55" t="s">
        <v>125</v>
      </c>
    </row>
    <row r="56" spans="1:1" x14ac:dyDescent="0.25">
      <c r="A56" t="s">
        <v>126</v>
      </c>
    </row>
    <row r="57" spans="1:1" x14ac:dyDescent="0.25">
      <c r="A57" t="s">
        <v>127</v>
      </c>
    </row>
    <row r="58" spans="1:1" x14ac:dyDescent="0.25">
      <c r="A58" t="s">
        <v>128</v>
      </c>
    </row>
    <row r="59" spans="1:1" x14ac:dyDescent="0.25">
      <c r="A59" t="s">
        <v>129</v>
      </c>
    </row>
    <row r="60" spans="1:1" x14ac:dyDescent="0.25">
      <c r="A60" t="s">
        <v>130</v>
      </c>
    </row>
    <row r="61" spans="1:1" x14ac:dyDescent="0.25">
      <c r="A61" t="s">
        <v>131</v>
      </c>
    </row>
    <row r="62" spans="1:1" x14ac:dyDescent="0.25">
      <c r="A62" t="s">
        <v>132</v>
      </c>
    </row>
    <row r="63" spans="1:1" x14ac:dyDescent="0.25">
      <c r="A63" t="s">
        <v>133</v>
      </c>
    </row>
    <row r="64" spans="1:1" x14ac:dyDescent="0.25">
      <c r="A64" t="s">
        <v>134</v>
      </c>
    </row>
    <row r="65" spans="1:1" x14ac:dyDescent="0.25">
      <c r="A65" t="s">
        <v>135</v>
      </c>
    </row>
    <row r="66" spans="1:1" x14ac:dyDescent="0.25">
      <c r="A66" t="s">
        <v>136</v>
      </c>
    </row>
    <row r="67" spans="1:1" x14ac:dyDescent="0.25">
      <c r="A67" t="s">
        <v>137</v>
      </c>
    </row>
    <row r="68" spans="1:1" x14ac:dyDescent="0.25">
      <c r="A68" t="s">
        <v>138</v>
      </c>
    </row>
    <row r="69" spans="1:1" x14ac:dyDescent="0.25">
      <c r="A69" t="s">
        <v>139</v>
      </c>
    </row>
    <row r="70" spans="1:1" x14ac:dyDescent="0.25">
      <c r="A70" t="s">
        <v>140</v>
      </c>
    </row>
    <row r="71" spans="1:1" x14ac:dyDescent="0.25">
      <c r="A71" t="s">
        <v>141</v>
      </c>
    </row>
    <row r="72" spans="1:1" x14ac:dyDescent="0.25">
      <c r="A72" t="s">
        <v>142</v>
      </c>
    </row>
    <row r="73" spans="1:1" x14ac:dyDescent="0.25">
      <c r="A73" t="s">
        <v>143</v>
      </c>
    </row>
    <row r="74" spans="1:1" x14ac:dyDescent="0.25">
      <c r="A74" t="s">
        <v>144</v>
      </c>
    </row>
    <row r="75" spans="1:1" x14ac:dyDescent="0.25">
      <c r="A75" t="s">
        <v>145</v>
      </c>
    </row>
    <row r="76" spans="1:1" x14ac:dyDescent="0.25">
      <c r="A76" t="s">
        <v>146</v>
      </c>
    </row>
    <row r="77" spans="1:1" x14ac:dyDescent="0.25">
      <c r="A77" t="s">
        <v>147</v>
      </c>
    </row>
    <row r="78" spans="1:1" x14ac:dyDescent="0.25">
      <c r="A78" t="s">
        <v>148</v>
      </c>
    </row>
    <row r="79" spans="1:1" x14ac:dyDescent="0.25">
      <c r="A79" t="s">
        <v>149</v>
      </c>
    </row>
    <row r="80" spans="1:1" x14ac:dyDescent="0.25">
      <c r="A80" t="s">
        <v>150</v>
      </c>
    </row>
    <row r="81" spans="1:1" x14ac:dyDescent="0.25">
      <c r="A81" t="s">
        <v>151</v>
      </c>
    </row>
    <row r="82" spans="1:1" x14ac:dyDescent="0.25">
      <c r="A82" t="s">
        <v>152</v>
      </c>
    </row>
    <row r="83" spans="1:1" x14ac:dyDescent="0.25">
      <c r="A83" t="s">
        <v>153</v>
      </c>
    </row>
    <row r="84" spans="1:1" x14ac:dyDescent="0.25">
      <c r="A84" t="s">
        <v>154</v>
      </c>
    </row>
    <row r="85" spans="1:1" x14ac:dyDescent="0.25">
      <c r="A85" t="s">
        <v>155</v>
      </c>
    </row>
    <row r="86" spans="1:1" x14ac:dyDescent="0.25">
      <c r="A86" t="s">
        <v>156</v>
      </c>
    </row>
    <row r="87" spans="1:1" x14ac:dyDescent="0.25">
      <c r="A87" t="s">
        <v>157</v>
      </c>
    </row>
    <row r="88" spans="1:1" x14ac:dyDescent="0.25">
      <c r="A88" t="s">
        <v>158</v>
      </c>
    </row>
    <row r="89" spans="1:1" x14ac:dyDescent="0.25">
      <c r="A89" t="s">
        <v>159</v>
      </c>
    </row>
    <row r="90" spans="1:1" x14ac:dyDescent="0.25">
      <c r="A90" t="s">
        <v>160</v>
      </c>
    </row>
    <row r="91" spans="1:1" x14ac:dyDescent="0.25">
      <c r="A91" t="s">
        <v>161</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
  <sheetViews>
    <sheetView zoomScale="80" zoomScaleNormal="80" workbookViewId="0">
      <selection activeCell="C7" sqref="C7"/>
    </sheetView>
  </sheetViews>
  <sheetFormatPr defaultRowHeight="15.75" x14ac:dyDescent="0.25"/>
  <cols>
    <col min="1" max="1" width="12.5703125" style="5" customWidth="1"/>
    <col min="2" max="2" width="9.42578125" style="11" customWidth="1"/>
    <col min="3" max="3" width="14.140625" style="14" customWidth="1"/>
    <col min="4" max="4" width="15.140625" style="14" customWidth="1"/>
    <col min="5" max="5" width="14.5703125" style="14" customWidth="1"/>
    <col min="6" max="6" width="14.42578125" style="14" customWidth="1"/>
    <col min="7" max="16" width="6.7109375" style="6" customWidth="1"/>
    <col min="17" max="17" width="9.7109375" style="6" customWidth="1"/>
    <col min="18" max="29" width="6.7109375" style="6" customWidth="1"/>
    <col min="30" max="31" width="10.7109375" style="5" customWidth="1"/>
    <col min="32" max="32" width="12.42578125" style="5" customWidth="1"/>
    <col min="33" max="33" width="14.85546875" style="5" customWidth="1"/>
    <col min="34" max="34" width="18" style="11" customWidth="1"/>
    <col min="35" max="16384" width="9.140625" style="11"/>
  </cols>
  <sheetData>
    <row r="1" spans="1:34" ht="18.75" thickBot="1" x14ac:dyDescent="0.3">
      <c r="A1" s="48"/>
      <c r="B1" s="13"/>
    </row>
    <row r="2" spans="1:34" ht="44.25" customHeight="1" thickBot="1" x14ac:dyDescent="0.3">
      <c r="A2" s="224" t="s">
        <v>11</v>
      </c>
      <c r="B2" s="224"/>
      <c r="C2" s="224"/>
      <c r="D2" s="224"/>
      <c r="E2" s="224"/>
      <c r="F2" s="224" t="s">
        <v>29</v>
      </c>
      <c r="G2" s="224"/>
      <c r="H2" s="224"/>
      <c r="I2" s="224"/>
      <c r="J2" s="224"/>
      <c r="K2" s="224"/>
      <c r="L2" s="224"/>
      <c r="M2" s="224"/>
      <c r="N2" s="224"/>
      <c r="O2" s="224"/>
      <c r="P2" s="224"/>
      <c r="Q2" s="224" t="s">
        <v>30</v>
      </c>
      <c r="R2" s="224"/>
      <c r="S2" s="224"/>
      <c r="T2" s="224"/>
      <c r="U2" s="224"/>
      <c r="V2" s="224"/>
      <c r="W2" s="224"/>
      <c r="X2" s="224"/>
      <c r="Y2" s="224"/>
      <c r="Z2" s="224"/>
      <c r="AA2" s="224"/>
      <c r="AB2" s="224"/>
      <c r="AC2" s="224"/>
      <c r="AD2" s="220" t="s">
        <v>10</v>
      </c>
      <c r="AE2" s="221"/>
      <c r="AF2" s="221"/>
      <c r="AG2" s="221"/>
      <c r="AH2" s="222"/>
    </row>
    <row r="3" spans="1:34" s="17" customFormat="1" ht="44.25" customHeight="1" thickBot="1" x14ac:dyDescent="0.25">
      <c r="A3" s="224"/>
      <c r="B3" s="224"/>
      <c r="C3" s="224"/>
      <c r="D3" s="224"/>
      <c r="E3" s="224"/>
      <c r="F3" s="77"/>
      <c r="G3" s="78" t="s">
        <v>5</v>
      </c>
      <c r="H3" s="232" t="s">
        <v>6</v>
      </c>
      <c r="I3" s="232"/>
      <c r="J3" s="232" t="s">
        <v>7</v>
      </c>
      <c r="K3" s="232"/>
      <c r="L3" s="232"/>
      <c r="M3" s="232" t="s">
        <v>8</v>
      </c>
      <c r="N3" s="232"/>
      <c r="O3" s="232"/>
      <c r="P3" s="232"/>
      <c r="Q3" s="77"/>
      <c r="R3" s="78" t="s">
        <v>31</v>
      </c>
      <c r="S3" s="78" t="s">
        <v>32</v>
      </c>
      <c r="T3" s="78" t="s">
        <v>33</v>
      </c>
      <c r="U3" s="78" t="s">
        <v>34</v>
      </c>
      <c r="V3" s="78" t="s">
        <v>35</v>
      </c>
      <c r="W3" s="78" t="s">
        <v>36</v>
      </c>
      <c r="X3" s="78" t="s">
        <v>37</v>
      </c>
      <c r="Y3" s="78" t="s">
        <v>49</v>
      </c>
      <c r="Z3" s="232" t="s">
        <v>55</v>
      </c>
      <c r="AA3" s="232"/>
      <c r="AB3" s="232"/>
      <c r="AC3" s="232"/>
      <c r="AD3" s="228"/>
      <c r="AE3" s="229"/>
      <c r="AF3" s="229"/>
      <c r="AG3" s="229"/>
      <c r="AH3" s="230"/>
    </row>
    <row r="4" spans="1:34" s="16" customFormat="1" ht="68.25" customHeight="1" thickBot="1" x14ac:dyDescent="0.3">
      <c r="A4" s="65" t="s">
        <v>0</v>
      </c>
      <c r="B4" s="66" t="s">
        <v>167</v>
      </c>
      <c r="C4" s="67" t="s">
        <v>164</v>
      </c>
      <c r="D4" s="67" t="s">
        <v>1</v>
      </c>
      <c r="E4" s="67" t="s">
        <v>2</v>
      </c>
      <c r="F4" s="67" t="s">
        <v>45</v>
      </c>
      <c r="G4" s="84" t="s">
        <v>254</v>
      </c>
      <c r="H4" s="80" t="s">
        <v>256</v>
      </c>
      <c r="I4" s="81" t="s">
        <v>257</v>
      </c>
      <c r="J4" s="80" t="s">
        <v>258</v>
      </c>
      <c r="K4" s="82" t="s">
        <v>259</v>
      </c>
      <c r="L4" s="81" t="s">
        <v>260</v>
      </c>
      <c r="M4" s="80" t="s">
        <v>261</v>
      </c>
      <c r="N4" s="82" t="s">
        <v>262</v>
      </c>
      <c r="O4" s="82" t="s">
        <v>263</v>
      </c>
      <c r="P4" s="81" t="s">
        <v>278</v>
      </c>
      <c r="Q4" s="67" t="s">
        <v>44</v>
      </c>
      <c r="R4" s="71" t="s">
        <v>264</v>
      </c>
      <c r="S4" s="71" t="s">
        <v>265</v>
      </c>
      <c r="T4" s="71" t="s">
        <v>266</v>
      </c>
      <c r="U4" s="71" t="s">
        <v>267</v>
      </c>
      <c r="V4" s="71" t="s">
        <v>268</v>
      </c>
      <c r="W4" s="71" t="s">
        <v>269</v>
      </c>
      <c r="X4" s="71" t="s">
        <v>270</v>
      </c>
      <c r="Y4" s="71" t="s">
        <v>271</v>
      </c>
      <c r="Z4" s="80" t="s">
        <v>279</v>
      </c>
      <c r="AA4" s="82" t="s">
        <v>280</v>
      </c>
      <c r="AB4" s="82" t="s">
        <v>281</v>
      </c>
      <c r="AC4" s="81" t="s">
        <v>282</v>
      </c>
      <c r="AD4" s="71" t="s">
        <v>51</v>
      </c>
      <c r="AE4" s="71" t="s">
        <v>52</v>
      </c>
      <c r="AF4" s="71" t="s">
        <v>46</v>
      </c>
      <c r="AG4" s="72" t="s">
        <v>9</v>
      </c>
      <c r="AH4" s="75" t="s">
        <v>252</v>
      </c>
    </row>
    <row r="5" spans="1:34" s="12" customFormat="1" ht="16.5" thickTop="1" x14ac:dyDescent="0.25">
      <c r="A5" s="130" t="s">
        <v>191</v>
      </c>
      <c r="B5" s="131" t="str">
        <f t="shared" ref="B5:B10" si="0">"7 класс"</f>
        <v>7 класс</v>
      </c>
      <c r="C5" s="132" t="s">
        <v>342</v>
      </c>
      <c r="D5" s="132" t="s">
        <v>3</v>
      </c>
      <c r="E5" s="132" t="s">
        <v>202</v>
      </c>
      <c r="F5" s="132" t="s">
        <v>209</v>
      </c>
      <c r="G5" s="136">
        <v>1</v>
      </c>
      <c r="H5" s="133">
        <v>1</v>
      </c>
      <c r="I5" s="135">
        <v>1</v>
      </c>
      <c r="J5" s="133">
        <v>1</v>
      </c>
      <c r="K5" s="134">
        <v>1</v>
      </c>
      <c r="L5" s="135">
        <v>0</v>
      </c>
      <c r="M5" s="133">
        <v>1</v>
      </c>
      <c r="N5" s="134">
        <v>1</v>
      </c>
      <c r="O5" s="134">
        <v>1</v>
      </c>
      <c r="P5" s="135">
        <v>1</v>
      </c>
      <c r="Q5" s="132" t="s">
        <v>209</v>
      </c>
      <c r="R5" s="136">
        <v>1</v>
      </c>
      <c r="S5" s="136">
        <v>1</v>
      </c>
      <c r="T5" s="136">
        <v>1</v>
      </c>
      <c r="U5" s="136">
        <v>1</v>
      </c>
      <c r="V5" s="136">
        <v>1</v>
      </c>
      <c r="W5" s="136">
        <v>1</v>
      </c>
      <c r="X5" s="136">
        <v>1</v>
      </c>
      <c r="Y5" s="136">
        <v>1</v>
      </c>
      <c r="Z5" s="133">
        <v>1</v>
      </c>
      <c r="AA5" s="134">
        <v>1</v>
      </c>
      <c r="AB5" s="134">
        <v>0</v>
      </c>
      <c r="AC5" s="135">
        <v>0</v>
      </c>
      <c r="AD5" s="136">
        <f>SUM(Таблица7[[#This Row],[Д1
(из 1)]:[П4
(из 1)]])</f>
        <v>9</v>
      </c>
      <c r="AE5" s="136">
        <f>SUM(Таблица7[[#This Row],[З5
(из 1)]:[Р4
(из 1)]])</f>
        <v>10</v>
      </c>
      <c r="AF5" s="136">
        <f>SUM(Таблица7[[#This Row],[Сумма ПБ за УЧ]:[Сумма ПБ за ПЧ]])</f>
        <v>19</v>
      </c>
      <c r="AG5" s="137" t="s">
        <v>12</v>
      </c>
      <c r="AH5" s="138"/>
    </row>
    <row r="6" spans="1:34" s="12" customFormat="1" ht="16.5" thickBot="1" x14ac:dyDescent="0.3">
      <c r="A6" s="139" t="s">
        <v>192</v>
      </c>
      <c r="B6" s="140" t="str">
        <f t="shared" si="0"/>
        <v>7 класс</v>
      </c>
      <c r="C6" s="141" t="s">
        <v>343</v>
      </c>
      <c r="D6" s="141" t="s">
        <v>3</v>
      </c>
      <c r="E6" s="141" t="s">
        <v>202</v>
      </c>
      <c r="F6" s="141" t="s">
        <v>275</v>
      </c>
      <c r="G6" s="145">
        <v>1</v>
      </c>
      <c r="H6" s="142">
        <v>1</v>
      </c>
      <c r="I6" s="144">
        <v>1</v>
      </c>
      <c r="J6" s="142">
        <v>0</v>
      </c>
      <c r="K6" s="143">
        <v>1</v>
      </c>
      <c r="L6" s="144">
        <v>0</v>
      </c>
      <c r="M6" s="142">
        <v>1</v>
      </c>
      <c r="N6" s="143">
        <v>1</v>
      </c>
      <c r="O6" s="143">
        <v>1</v>
      </c>
      <c r="P6" s="144">
        <v>1</v>
      </c>
      <c r="Q6" s="141" t="s">
        <v>12</v>
      </c>
      <c r="R6" s="145" t="s">
        <v>12</v>
      </c>
      <c r="S6" s="145" t="s">
        <v>12</v>
      </c>
      <c r="T6" s="145" t="s">
        <v>12</v>
      </c>
      <c r="U6" s="145" t="s">
        <v>12</v>
      </c>
      <c r="V6" s="145" t="s">
        <v>12</v>
      </c>
      <c r="W6" s="145" t="s">
        <v>12</v>
      </c>
      <c r="X6" s="145" t="s">
        <v>12</v>
      </c>
      <c r="Y6" s="145" t="s">
        <v>12</v>
      </c>
      <c r="Z6" s="142" t="s">
        <v>12</v>
      </c>
      <c r="AA6" s="143" t="s">
        <v>12</v>
      </c>
      <c r="AB6" s="143" t="s">
        <v>12</v>
      </c>
      <c r="AC6" s="144" t="s">
        <v>12</v>
      </c>
      <c r="AD6" s="145">
        <f>SUM(Таблица7[[#This Row],[Д1
(из 1)]:[П4
(из 1)]])</f>
        <v>8</v>
      </c>
      <c r="AE6" s="145">
        <f>SUM(Таблица7[[#This Row],[З5
(из 1)]:[Р4
(из 1)]])</f>
        <v>0</v>
      </c>
      <c r="AF6" s="145">
        <f>SUM(Таблица7[[#This Row],[Сумма ПБ за УЧ]:[Сумма ПБ за ПЧ]])</f>
        <v>8</v>
      </c>
      <c r="AG6" s="146" t="s">
        <v>12</v>
      </c>
      <c r="AH6" s="147"/>
    </row>
    <row r="7" spans="1:34" ht="16.5" thickTop="1" x14ac:dyDescent="0.25">
      <c r="A7" s="49">
        <v>1</v>
      </c>
      <c r="B7" s="18" t="str">
        <f t="shared" si="0"/>
        <v>7 класс</v>
      </c>
      <c r="C7" s="4"/>
      <c r="D7" s="4"/>
      <c r="E7" s="4"/>
      <c r="F7" s="4"/>
      <c r="G7" s="15"/>
      <c r="H7" s="8"/>
      <c r="I7" s="9"/>
      <c r="J7" s="8"/>
      <c r="K7" s="10"/>
      <c r="L7" s="9"/>
      <c r="M7" s="8"/>
      <c r="N7" s="10"/>
      <c r="O7" s="10"/>
      <c r="P7" s="9"/>
      <c r="Q7" s="4"/>
      <c r="R7" s="15"/>
      <c r="S7" s="15"/>
      <c r="T7" s="15"/>
      <c r="U7" s="15"/>
      <c r="V7" s="15"/>
      <c r="W7" s="15"/>
      <c r="X7" s="15"/>
      <c r="Y7" s="15"/>
      <c r="Z7" s="8"/>
      <c r="AA7" s="10"/>
      <c r="AB7" s="10"/>
      <c r="AC7" s="9"/>
      <c r="AD7" s="7">
        <f>SUM(Таблица7[[#This Row],[Д1
(из 1)]:[П4
(из 1)]])</f>
        <v>0</v>
      </c>
      <c r="AE7" s="7">
        <f>SUM(Таблица7[[#This Row],[З5
(из 1)]:[Р4
(из 1)]])</f>
        <v>0</v>
      </c>
      <c r="AF7" s="7">
        <f>SUM(Таблица7[[#This Row],[Сумма ПБ за УЧ]:[Сумма ПБ за ПЧ]])</f>
        <v>0</v>
      </c>
      <c r="AG7" s="20"/>
      <c r="AH7" s="7"/>
    </row>
    <row r="8" spans="1:34" x14ac:dyDescent="0.25">
      <c r="A8" s="49">
        <v>2</v>
      </c>
      <c r="B8" s="62" t="str">
        <f>"7 класс"</f>
        <v>7 класс</v>
      </c>
      <c r="C8" s="4"/>
      <c r="D8" s="4"/>
      <c r="E8" s="4"/>
      <c r="F8" s="4"/>
      <c r="G8" s="15"/>
      <c r="H8" s="8"/>
      <c r="I8" s="9"/>
      <c r="J8" s="8"/>
      <c r="K8" s="10"/>
      <c r="L8" s="9"/>
      <c r="M8" s="8"/>
      <c r="N8" s="10"/>
      <c r="O8" s="10"/>
      <c r="P8" s="9"/>
      <c r="Q8" s="4"/>
      <c r="R8" s="15"/>
      <c r="S8" s="15"/>
      <c r="T8" s="15"/>
      <c r="U8" s="15"/>
      <c r="V8" s="15"/>
      <c r="W8" s="15"/>
      <c r="X8" s="15"/>
      <c r="Y8" s="15"/>
      <c r="Z8" s="8"/>
      <c r="AA8" s="10"/>
      <c r="AB8" s="10"/>
      <c r="AC8" s="9"/>
      <c r="AD8" s="19">
        <f>SUM(Таблица7[[#This Row],[Д1
(из 1)]:[П4
(из 1)]])</f>
        <v>0</v>
      </c>
      <c r="AE8" s="19">
        <f>SUM(Таблица7[[#This Row],[З5
(из 1)]:[Р4
(из 1)]])</f>
        <v>0</v>
      </c>
      <c r="AF8" s="19">
        <f>SUM(Таблица7[[#This Row],[Сумма ПБ за УЧ]:[Сумма ПБ за ПЧ]])</f>
        <v>0</v>
      </c>
      <c r="AG8" s="21"/>
      <c r="AH8" s="7"/>
    </row>
    <row r="9" spans="1:34" x14ac:dyDescent="0.25">
      <c r="A9" s="49">
        <v>3</v>
      </c>
      <c r="B9" s="62" t="str">
        <f>"7 класс"</f>
        <v>7 класс</v>
      </c>
      <c r="C9" s="4"/>
      <c r="D9" s="4"/>
      <c r="E9" s="4"/>
      <c r="F9" s="4"/>
      <c r="G9" s="15"/>
      <c r="H9" s="8"/>
      <c r="I9" s="9"/>
      <c r="J9" s="8"/>
      <c r="K9" s="10"/>
      <c r="L9" s="9"/>
      <c r="M9" s="8"/>
      <c r="N9" s="10"/>
      <c r="O9" s="10"/>
      <c r="P9" s="9"/>
      <c r="Q9" s="4"/>
      <c r="R9" s="15"/>
      <c r="S9" s="15"/>
      <c r="T9" s="15"/>
      <c r="U9" s="15"/>
      <c r="V9" s="15"/>
      <c r="W9" s="15"/>
      <c r="X9" s="15"/>
      <c r="Y9" s="15"/>
      <c r="Z9" s="8"/>
      <c r="AA9" s="10"/>
      <c r="AB9" s="10"/>
      <c r="AC9" s="9"/>
      <c r="AD9" s="19">
        <f>SUM(Таблица7[[#This Row],[Д1
(из 1)]:[П4
(из 1)]])</f>
        <v>0</v>
      </c>
      <c r="AE9" s="19">
        <f>SUM(Таблица7[[#This Row],[З5
(из 1)]:[Р4
(из 1)]])</f>
        <v>0</v>
      </c>
      <c r="AF9" s="19">
        <f>SUM(Таблица7[[#This Row],[Сумма ПБ за УЧ]:[Сумма ПБ за ПЧ]])</f>
        <v>0</v>
      </c>
      <c r="AG9" s="21"/>
      <c r="AH9" s="7"/>
    </row>
    <row r="10" spans="1:34" x14ac:dyDescent="0.25">
      <c r="A10" s="49" t="s">
        <v>163</v>
      </c>
      <c r="B10" s="18" t="str">
        <f t="shared" si="0"/>
        <v>7 класс</v>
      </c>
      <c r="C10" s="4"/>
      <c r="D10" s="4"/>
      <c r="E10" s="4"/>
      <c r="F10" s="4"/>
      <c r="G10" s="15"/>
      <c r="H10" s="8"/>
      <c r="I10" s="9"/>
      <c r="J10" s="8"/>
      <c r="L10" s="9"/>
      <c r="M10" s="8"/>
      <c r="P10" s="9"/>
      <c r="Q10" s="4"/>
      <c r="R10" s="15"/>
      <c r="S10" s="15"/>
      <c r="T10" s="15"/>
      <c r="U10" s="15"/>
      <c r="V10" s="15"/>
      <c r="W10" s="15"/>
      <c r="X10" s="15"/>
      <c r="Y10" s="15"/>
      <c r="Z10" s="8"/>
      <c r="AC10" s="9"/>
      <c r="AD10" s="19">
        <f>SUM(Таблица7[[#This Row],[Д1
(из 1)]:[П4
(из 1)]])</f>
        <v>0</v>
      </c>
      <c r="AE10" s="19">
        <f>SUM(Таблица7[[#This Row],[З5
(из 1)]:[Р4
(из 1)]])</f>
        <v>0</v>
      </c>
      <c r="AF10" s="19">
        <f>SUM(Таблица7[[#This Row],[Сумма ПБ за УЧ]:[Сумма ПБ за ПЧ]])</f>
        <v>0</v>
      </c>
      <c r="AG10" s="21"/>
      <c r="AH10" s="7"/>
    </row>
  </sheetData>
  <mergeCells count="8">
    <mergeCell ref="AD2:AH3"/>
    <mergeCell ref="A2:E3"/>
    <mergeCell ref="F2:P2"/>
    <mergeCell ref="Q2:AC2"/>
    <mergeCell ref="H3:I3"/>
    <mergeCell ref="J3:L3"/>
    <mergeCell ref="M3:P3"/>
    <mergeCell ref="Z3:AC3"/>
  </mergeCells>
  <conditionalFormatting sqref="AD5:AD10">
    <cfRule type="cellIs" dxfId="19" priority="3" operator="lessThan">
      <formula>9</formula>
    </cfRule>
    <cfRule type="cellIs" dxfId="18" priority="4" operator="greaterThanOrEqual">
      <formula>9</formula>
    </cfRule>
  </conditionalFormatting>
  <conditionalFormatting sqref="AF5:AF10">
    <cfRule type="cellIs" dxfId="17" priority="1" operator="lessThan">
      <formula>20</formula>
    </cfRule>
    <cfRule type="cellIs" dxfId="16" priority="2" operator="greaterThanOrEqual">
      <formula>20</formula>
    </cfRule>
  </conditionalFormatting>
  <pageMargins left="0.70866141732283472" right="0.70866141732283472" top="0.74803149606299213" bottom="0.74803149606299213" header="0.31496062992125984" footer="0.31496062992125984"/>
  <pageSetup paperSize="9" scale="41" fitToHeight="0" orientation="landscape"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
  <sheetViews>
    <sheetView zoomScale="80" zoomScaleNormal="80" workbookViewId="0">
      <selection activeCell="C7" sqref="C7"/>
    </sheetView>
  </sheetViews>
  <sheetFormatPr defaultRowHeight="15.75" x14ac:dyDescent="0.25"/>
  <cols>
    <col min="1" max="1" width="12.5703125" style="5" customWidth="1"/>
    <col min="2" max="2" width="9.42578125" style="11" customWidth="1"/>
    <col min="3" max="3" width="14.140625" style="14" customWidth="1"/>
    <col min="4" max="4" width="15.140625" style="14" customWidth="1"/>
    <col min="5" max="5" width="14.5703125" style="14" customWidth="1"/>
    <col min="6" max="6" width="14.42578125" style="14" customWidth="1"/>
    <col min="7" max="16" width="6.7109375" style="6" customWidth="1"/>
    <col min="17" max="17" width="9.7109375" style="6" customWidth="1"/>
    <col min="18" max="29" width="6.7109375" style="6" customWidth="1"/>
    <col min="30" max="31" width="10.7109375" style="5" customWidth="1"/>
    <col min="32" max="32" width="12.42578125" style="5" customWidth="1"/>
    <col min="33" max="33" width="14.85546875" style="5" customWidth="1"/>
    <col min="34" max="34" width="18" style="11" customWidth="1"/>
    <col min="35" max="16384" width="9.140625" style="11"/>
  </cols>
  <sheetData>
    <row r="1" spans="1:34" ht="18.75" thickBot="1" x14ac:dyDescent="0.3">
      <c r="A1" s="48"/>
      <c r="B1" s="13"/>
    </row>
    <row r="2" spans="1:34" ht="44.25" customHeight="1" thickBot="1" x14ac:dyDescent="0.3">
      <c r="A2" s="220" t="s">
        <v>11</v>
      </c>
      <c r="B2" s="221"/>
      <c r="C2" s="221"/>
      <c r="D2" s="221"/>
      <c r="E2" s="222"/>
      <c r="F2" s="224" t="s">
        <v>29</v>
      </c>
      <c r="G2" s="224"/>
      <c r="H2" s="224"/>
      <c r="I2" s="224"/>
      <c r="J2" s="224"/>
      <c r="K2" s="224"/>
      <c r="L2" s="224"/>
      <c r="M2" s="224"/>
      <c r="N2" s="224"/>
      <c r="O2" s="224"/>
      <c r="P2" s="224"/>
      <c r="Q2" s="220" t="s">
        <v>30</v>
      </c>
      <c r="R2" s="221"/>
      <c r="S2" s="221"/>
      <c r="T2" s="221"/>
      <c r="U2" s="221"/>
      <c r="V2" s="221"/>
      <c r="W2" s="221"/>
      <c r="X2" s="221"/>
      <c r="Y2" s="221"/>
      <c r="Z2" s="221"/>
      <c r="AA2" s="221"/>
      <c r="AB2" s="221"/>
      <c r="AC2" s="222"/>
      <c r="AD2" s="220" t="s">
        <v>10</v>
      </c>
      <c r="AE2" s="221"/>
      <c r="AF2" s="221"/>
      <c r="AG2" s="221"/>
      <c r="AH2" s="222"/>
    </row>
    <row r="3" spans="1:34" s="17" customFormat="1" ht="44.25" customHeight="1" thickBot="1" x14ac:dyDescent="0.25">
      <c r="A3" s="228"/>
      <c r="B3" s="229"/>
      <c r="C3" s="229"/>
      <c r="D3" s="229"/>
      <c r="E3" s="230"/>
      <c r="F3" s="77"/>
      <c r="G3" s="79" t="s">
        <v>5</v>
      </c>
      <c r="H3" s="232" t="s">
        <v>6</v>
      </c>
      <c r="I3" s="232"/>
      <c r="J3" s="234" t="s">
        <v>7</v>
      </c>
      <c r="K3" s="234"/>
      <c r="L3" s="235"/>
      <c r="M3" s="233" t="s">
        <v>8</v>
      </c>
      <c r="N3" s="234"/>
      <c r="O3" s="234"/>
      <c r="P3" s="235"/>
      <c r="Q3" s="77"/>
      <c r="R3" s="78" t="s">
        <v>31</v>
      </c>
      <c r="S3" s="78" t="s">
        <v>32</v>
      </c>
      <c r="T3" s="78" t="s">
        <v>33</v>
      </c>
      <c r="U3" s="79" t="s">
        <v>34</v>
      </c>
      <c r="V3" s="78" t="s">
        <v>35</v>
      </c>
      <c r="W3" s="78" t="s">
        <v>36</v>
      </c>
      <c r="X3" s="78" t="s">
        <v>37</v>
      </c>
      <c r="Y3" s="78" t="s">
        <v>49</v>
      </c>
      <c r="Z3" s="233" t="s">
        <v>55</v>
      </c>
      <c r="AA3" s="234"/>
      <c r="AB3" s="234"/>
      <c r="AC3" s="235"/>
      <c r="AD3" s="228"/>
      <c r="AE3" s="229"/>
      <c r="AF3" s="229"/>
      <c r="AG3" s="229"/>
      <c r="AH3" s="230"/>
    </row>
    <row r="4" spans="1:34" s="16" customFormat="1" ht="68.25" customHeight="1" thickBot="1" x14ac:dyDescent="0.3">
      <c r="A4" s="65" t="s">
        <v>0</v>
      </c>
      <c r="B4" s="66" t="s">
        <v>167</v>
      </c>
      <c r="C4" s="67" t="s">
        <v>164</v>
      </c>
      <c r="D4" s="67" t="s">
        <v>1</v>
      </c>
      <c r="E4" s="67" t="s">
        <v>2</v>
      </c>
      <c r="F4" s="67" t="s">
        <v>45</v>
      </c>
      <c r="G4" s="84" t="s">
        <v>254</v>
      </c>
      <c r="H4" s="80" t="s">
        <v>256</v>
      </c>
      <c r="I4" s="81" t="s">
        <v>257</v>
      </c>
      <c r="J4" s="80" t="s">
        <v>258</v>
      </c>
      <c r="K4" s="82" t="s">
        <v>259</v>
      </c>
      <c r="L4" s="81" t="s">
        <v>260</v>
      </c>
      <c r="M4" s="80" t="s">
        <v>261</v>
      </c>
      <c r="N4" s="82" t="s">
        <v>262</v>
      </c>
      <c r="O4" s="82" t="s">
        <v>263</v>
      </c>
      <c r="P4" s="81" t="s">
        <v>278</v>
      </c>
      <c r="Q4" s="67" t="s">
        <v>44</v>
      </c>
      <c r="R4" s="71" t="s">
        <v>264</v>
      </c>
      <c r="S4" s="71" t="s">
        <v>265</v>
      </c>
      <c r="T4" s="71" t="s">
        <v>266</v>
      </c>
      <c r="U4" s="71" t="s">
        <v>267</v>
      </c>
      <c r="V4" s="71" t="s">
        <v>268</v>
      </c>
      <c r="W4" s="71" t="s">
        <v>269</v>
      </c>
      <c r="X4" s="71" t="s">
        <v>270</v>
      </c>
      <c r="Y4" s="71" t="s">
        <v>271</v>
      </c>
      <c r="Z4" s="80" t="s">
        <v>279</v>
      </c>
      <c r="AA4" s="82" t="s">
        <v>280</v>
      </c>
      <c r="AB4" s="82" t="s">
        <v>281</v>
      </c>
      <c r="AC4" s="81" t="s">
        <v>282</v>
      </c>
      <c r="AD4" s="71" t="s">
        <v>51</v>
      </c>
      <c r="AE4" s="71" t="s">
        <v>52</v>
      </c>
      <c r="AF4" s="71" t="s">
        <v>46</v>
      </c>
      <c r="AG4" s="72" t="s">
        <v>9</v>
      </c>
      <c r="AH4" s="75" t="s">
        <v>252</v>
      </c>
    </row>
    <row r="5" spans="1:34" s="12" customFormat="1" ht="16.5" thickTop="1" x14ac:dyDescent="0.25">
      <c r="A5" s="130" t="s">
        <v>191</v>
      </c>
      <c r="B5" s="131" t="str">
        <f t="shared" ref="B5:B10" si="0">"8 класс"</f>
        <v>8 класс</v>
      </c>
      <c r="C5" s="132" t="s">
        <v>344</v>
      </c>
      <c r="D5" s="132" t="s">
        <v>3</v>
      </c>
      <c r="E5" s="132" t="s">
        <v>202</v>
      </c>
      <c r="F5" s="132" t="s">
        <v>210</v>
      </c>
      <c r="G5" s="136">
        <v>1</v>
      </c>
      <c r="H5" s="133">
        <v>1</v>
      </c>
      <c r="I5" s="135">
        <v>0</v>
      </c>
      <c r="J5" s="133">
        <v>1</v>
      </c>
      <c r="K5" s="134">
        <v>1</v>
      </c>
      <c r="L5" s="135">
        <v>0</v>
      </c>
      <c r="M5" s="133">
        <v>1</v>
      </c>
      <c r="N5" s="134">
        <v>1</v>
      </c>
      <c r="O5" s="134">
        <v>1</v>
      </c>
      <c r="P5" s="135">
        <v>1</v>
      </c>
      <c r="Q5" s="132" t="s">
        <v>210</v>
      </c>
      <c r="R5" s="136">
        <v>1</v>
      </c>
      <c r="S5" s="136">
        <v>1</v>
      </c>
      <c r="T5" s="136">
        <v>1</v>
      </c>
      <c r="U5" s="136">
        <v>1</v>
      </c>
      <c r="V5" s="136">
        <v>1</v>
      </c>
      <c r="W5" s="136">
        <v>1</v>
      </c>
      <c r="X5" s="136">
        <v>1</v>
      </c>
      <c r="Y5" s="136">
        <v>1</v>
      </c>
      <c r="Z5" s="133">
        <v>1</v>
      </c>
      <c r="AA5" s="134">
        <v>1</v>
      </c>
      <c r="AB5" s="134">
        <v>0</v>
      </c>
      <c r="AC5" s="135">
        <v>0</v>
      </c>
      <c r="AD5" s="136">
        <f>SUM(Таблица8[[#This Row],[Д1
(из 1)]:[П4
(из 1)]])</f>
        <v>8</v>
      </c>
      <c r="AE5" s="136">
        <f>SUM(Таблица8[[#This Row],[З5
(из 1)]:[Р4
(из 1)]])</f>
        <v>10</v>
      </c>
      <c r="AF5" s="136">
        <f>SUM(Таблица8[[#This Row],[Сумма ПБ за УЧ]:[Сумма ПБ за ПЧ]])</f>
        <v>18</v>
      </c>
      <c r="AG5" s="137" t="s">
        <v>12</v>
      </c>
      <c r="AH5" s="138"/>
    </row>
    <row r="6" spans="1:34" s="12" customFormat="1" ht="16.5" thickBot="1" x14ac:dyDescent="0.3">
      <c r="A6" s="139" t="s">
        <v>192</v>
      </c>
      <c r="B6" s="140" t="str">
        <f t="shared" si="0"/>
        <v>8 класс</v>
      </c>
      <c r="C6" s="141" t="s">
        <v>345</v>
      </c>
      <c r="D6" s="141" t="s">
        <v>3</v>
      </c>
      <c r="E6" s="141" t="s">
        <v>202</v>
      </c>
      <c r="F6" s="141" t="s">
        <v>276</v>
      </c>
      <c r="G6" s="145">
        <v>1</v>
      </c>
      <c r="H6" s="142">
        <v>1</v>
      </c>
      <c r="I6" s="144">
        <v>1</v>
      </c>
      <c r="J6" s="142">
        <v>1</v>
      </c>
      <c r="K6" s="143">
        <v>1</v>
      </c>
      <c r="L6" s="144">
        <v>0</v>
      </c>
      <c r="M6" s="142">
        <v>1</v>
      </c>
      <c r="N6" s="143">
        <v>1</v>
      </c>
      <c r="O6" s="143">
        <v>1</v>
      </c>
      <c r="P6" s="144">
        <v>1</v>
      </c>
      <c r="Q6" s="141" t="s">
        <v>12</v>
      </c>
      <c r="R6" s="145" t="s">
        <v>12</v>
      </c>
      <c r="S6" s="145" t="s">
        <v>12</v>
      </c>
      <c r="T6" s="145" t="s">
        <v>12</v>
      </c>
      <c r="U6" s="145" t="s">
        <v>12</v>
      </c>
      <c r="V6" s="145" t="s">
        <v>12</v>
      </c>
      <c r="W6" s="145" t="s">
        <v>12</v>
      </c>
      <c r="X6" s="145" t="s">
        <v>12</v>
      </c>
      <c r="Y6" s="145" t="s">
        <v>12</v>
      </c>
      <c r="Z6" s="142" t="s">
        <v>12</v>
      </c>
      <c r="AA6" s="143" t="s">
        <v>12</v>
      </c>
      <c r="AB6" s="143" t="s">
        <v>12</v>
      </c>
      <c r="AC6" s="144" t="s">
        <v>12</v>
      </c>
      <c r="AD6" s="145">
        <f>SUM(Таблица8[[#This Row],[Д1
(из 1)]:[П4
(из 1)]])</f>
        <v>9</v>
      </c>
      <c r="AE6" s="145">
        <f>SUM(Таблица8[[#This Row],[З5
(из 1)]:[Р4
(из 1)]])</f>
        <v>0</v>
      </c>
      <c r="AF6" s="145">
        <f>SUM(Таблица8[[#This Row],[Сумма ПБ за УЧ]:[Сумма ПБ за ПЧ]])</f>
        <v>9</v>
      </c>
      <c r="AG6" s="146" t="s">
        <v>50</v>
      </c>
      <c r="AH6" s="147"/>
    </row>
    <row r="7" spans="1:34" ht="16.5" thickTop="1" x14ac:dyDescent="0.25">
      <c r="A7" s="49">
        <v>1</v>
      </c>
      <c r="B7" s="18" t="str">
        <f t="shared" si="0"/>
        <v>8 класс</v>
      </c>
      <c r="C7" s="4"/>
      <c r="D7" s="4"/>
      <c r="E7" s="4"/>
      <c r="F7" s="4"/>
      <c r="G7" s="15"/>
      <c r="H7" s="8"/>
      <c r="I7" s="9"/>
      <c r="J7" s="8"/>
      <c r="K7" s="10"/>
      <c r="L7" s="9"/>
      <c r="M7" s="8"/>
      <c r="N7" s="10"/>
      <c r="O7" s="10"/>
      <c r="P7" s="9"/>
      <c r="Q7" s="4"/>
      <c r="R7" s="15"/>
      <c r="S7" s="15"/>
      <c r="T7" s="15"/>
      <c r="U7" s="15"/>
      <c r="V7" s="15"/>
      <c r="W7" s="15"/>
      <c r="X7" s="15"/>
      <c r="Y7" s="15"/>
      <c r="Z7" s="8"/>
      <c r="AA7" s="10"/>
      <c r="AB7" s="10"/>
      <c r="AC7" s="9"/>
      <c r="AD7" s="7">
        <f>SUM(Таблица8[[#This Row],[Д1
(из 1)]:[П4
(из 1)]])</f>
        <v>0</v>
      </c>
      <c r="AE7" s="7">
        <f>SUM(Таблица8[[#This Row],[З5
(из 1)]:[Р4
(из 1)]])</f>
        <v>0</v>
      </c>
      <c r="AF7" s="7">
        <f>SUM(Таблица8[[#This Row],[Сумма ПБ за УЧ]:[Сумма ПБ за ПЧ]])</f>
        <v>0</v>
      </c>
      <c r="AG7" s="20"/>
      <c r="AH7" s="7"/>
    </row>
    <row r="8" spans="1:34" x14ac:dyDescent="0.25">
      <c r="A8" s="49">
        <v>2</v>
      </c>
      <c r="B8" s="62" t="str">
        <f t="shared" si="0"/>
        <v>8 класс</v>
      </c>
      <c r="C8" s="4"/>
      <c r="D8" s="4"/>
      <c r="E8" s="4"/>
      <c r="F8" s="4"/>
      <c r="G8" s="15"/>
      <c r="H8" s="8"/>
      <c r="I8" s="9"/>
      <c r="J8" s="8"/>
      <c r="K8" s="10"/>
      <c r="L8" s="9"/>
      <c r="M8" s="8"/>
      <c r="N8" s="10"/>
      <c r="O8" s="10"/>
      <c r="P8" s="9"/>
      <c r="Q8" s="4"/>
      <c r="R8" s="15"/>
      <c r="S8" s="15"/>
      <c r="T8" s="15"/>
      <c r="U8" s="15"/>
      <c r="V8" s="15"/>
      <c r="W8" s="15"/>
      <c r="X8" s="15"/>
      <c r="Y8" s="15"/>
      <c r="Z8" s="8"/>
      <c r="AA8" s="10"/>
      <c r="AB8" s="10"/>
      <c r="AC8" s="9"/>
      <c r="AD8" s="19">
        <f>SUM(Таблица8[[#This Row],[Д1
(из 1)]:[П4
(из 1)]])</f>
        <v>0</v>
      </c>
      <c r="AE8" s="19">
        <f>SUM(Таблица8[[#This Row],[З5
(из 1)]:[Р4
(из 1)]])</f>
        <v>0</v>
      </c>
      <c r="AF8" s="19">
        <f>SUM(Таблица8[[#This Row],[Сумма ПБ за УЧ]:[Сумма ПБ за ПЧ]])</f>
        <v>0</v>
      </c>
      <c r="AG8" s="21"/>
      <c r="AH8" s="7"/>
    </row>
    <row r="9" spans="1:34" x14ac:dyDescent="0.25">
      <c r="A9" s="49">
        <v>3</v>
      </c>
      <c r="B9" s="62" t="str">
        <f t="shared" si="0"/>
        <v>8 класс</v>
      </c>
      <c r="C9" s="4"/>
      <c r="D9" s="4"/>
      <c r="E9" s="4"/>
      <c r="F9" s="4"/>
      <c r="G9" s="15"/>
      <c r="H9" s="8"/>
      <c r="I9" s="9"/>
      <c r="J9" s="8"/>
      <c r="K9" s="10"/>
      <c r="L9" s="9"/>
      <c r="M9" s="8"/>
      <c r="N9" s="10"/>
      <c r="O9" s="10"/>
      <c r="P9" s="9"/>
      <c r="Q9" s="4"/>
      <c r="R9" s="15"/>
      <c r="S9" s="15"/>
      <c r="T9" s="15"/>
      <c r="U9" s="15"/>
      <c r="V9" s="15"/>
      <c r="W9" s="15"/>
      <c r="X9" s="15"/>
      <c r="Y9" s="15"/>
      <c r="Z9" s="8"/>
      <c r="AA9" s="10"/>
      <c r="AB9" s="10"/>
      <c r="AC9" s="9"/>
      <c r="AD9" s="19">
        <f>SUM(Таблица8[[#This Row],[Д1
(из 1)]:[П4
(из 1)]])</f>
        <v>0</v>
      </c>
      <c r="AE9" s="19">
        <f>SUM(Таблица8[[#This Row],[З5
(из 1)]:[Р4
(из 1)]])</f>
        <v>0</v>
      </c>
      <c r="AF9" s="19">
        <f>SUM(Таблица8[[#This Row],[Сумма ПБ за УЧ]:[Сумма ПБ за ПЧ]])</f>
        <v>0</v>
      </c>
      <c r="AG9" s="21"/>
      <c r="AH9" s="7"/>
    </row>
    <row r="10" spans="1:34" x14ac:dyDescent="0.25">
      <c r="A10" s="49" t="s">
        <v>163</v>
      </c>
      <c r="B10" s="18" t="str">
        <f t="shared" si="0"/>
        <v>8 класс</v>
      </c>
      <c r="C10" s="4"/>
      <c r="D10" s="4"/>
      <c r="E10" s="4"/>
      <c r="F10" s="4"/>
      <c r="G10" s="15"/>
      <c r="H10" s="8"/>
      <c r="I10" s="9"/>
      <c r="J10" s="8"/>
      <c r="L10" s="9"/>
      <c r="M10" s="8"/>
      <c r="P10" s="9"/>
      <c r="Q10" s="4"/>
      <c r="R10" s="15"/>
      <c r="S10" s="15"/>
      <c r="T10" s="15"/>
      <c r="U10" s="15"/>
      <c r="V10" s="15"/>
      <c r="W10" s="15"/>
      <c r="X10" s="15"/>
      <c r="Y10" s="15"/>
      <c r="Z10" s="8"/>
      <c r="AC10" s="9"/>
      <c r="AD10" s="19">
        <f>SUM(Таблица8[[#This Row],[Д1
(из 1)]:[П4
(из 1)]])</f>
        <v>0</v>
      </c>
      <c r="AE10" s="19">
        <f>SUM(Таблица8[[#This Row],[З5
(из 1)]:[Р4
(из 1)]])</f>
        <v>0</v>
      </c>
      <c r="AF10" s="19">
        <f>SUM(Таблица8[[#This Row],[Сумма ПБ за УЧ]:[Сумма ПБ за ПЧ]])</f>
        <v>0</v>
      </c>
      <c r="AG10" s="21"/>
      <c r="AH10" s="7"/>
    </row>
  </sheetData>
  <mergeCells count="8">
    <mergeCell ref="AD2:AH3"/>
    <mergeCell ref="A2:E3"/>
    <mergeCell ref="F2:P2"/>
    <mergeCell ref="Q2:AC2"/>
    <mergeCell ref="H3:I3"/>
    <mergeCell ref="J3:L3"/>
    <mergeCell ref="M3:P3"/>
    <mergeCell ref="Z3:AC3"/>
  </mergeCells>
  <conditionalFormatting sqref="AD5:AD10">
    <cfRule type="cellIs" dxfId="15" priority="3" operator="lessThan">
      <formula>9</formula>
    </cfRule>
    <cfRule type="cellIs" dxfId="14" priority="4" operator="greaterThanOrEqual">
      <formula>9</formula>
    </cfRule>
  </conditionalFormatting>
  <conditionalFormatting sqref="AF5:AF10">
    <cfRule type="cellIs" dxfId="13" priority="1" operator="lessThan">
      <formula>20</formula>
    </cfRule>
    <cfRule type="cellIs" dxfId="12" priority="2" operator="greaterThanOrEqual">
      <formula>20</formula>
    </cfRule>
  </conditionalFormatting>
  <pageMargins left="0.70866141732283472" right="0.70866141732283472" top="0.74803149606299213" bottom="0.74803149606299213" header="0.31496062992125984" footer="0.31496062992125984"/>
  <pageSetup paperSize="9" scale="41" fitToHeight="0" orientation="landscape"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
  <sheetViews>
    <sheetView zoomScale="80" zoomScaleNormal="80" workbookViewId="0">
      <selection activeCell="C8" sqref="C8"/>
    </sheetView>
  </sheetViews>
  <sheetFormatPr defaultRowHeight="15.75" x14ac:dyDescent="0.25"/>
  <cols>
    <col min="1" max="1" width="12.5703125" style="5" customWidth="1"/>
    <col min="2" max="2" width="9.42578125" style="11" customWidth="1"/>
    <col min="3" max="3" width="14.140625" style="14" customWidth="1"/>
    <col min="4" max="4" width="15.140625" style="14" customWidth="1"/>
    <col min="5" max="5" width="14.5703125" style="14" customWidth="1"/>
    <col min="6" max="6" width="14.42578125" style="14" customWidth="1"/>
    <col min="7" max="16" width="6.7109375" style="6" customWidth="1"/>
    <col min="17" max="17" width="9.7109375" style="6" customWidth="1"/>
    <col min="18" max="29" width="6.7109375" style="6" customWidth="1"/>
    <col min="30" max="31" width="10.7109375" style="5" customWidth="1"/>
    <col min="32" max="32" width="12.42578125" style="5" customWidth="1"/>
    <col min="33" max="33" width="14.85546875" style="5" customWidth="1"/>
    <col min="34" max="34" width="18" style="11" customWidth="1"/>
    <col min="35" max="16384" width="9.140625" style="11"/>
  </cols>
  <sheetData>
    <row r="1" spans="1:34" ht="18.75" thickBot="1" x14ac:dyDescent="0.3">
      <c r="A1" s="48"/>
      <c r="B1" s="13"/>
    </row>
    <row r="2" spans="1:34" ht="44.25" customHeight="1" thickBot="1" x14ac:dyDescent="0.3">
      <c r="A2" s="220" t="s">
        <v>11</v>
      </c>
      <c r="B2" s="221"/>
      <c r="C2" s="221"/>
      <c r="D2" s="221"/>
      <c r="E2" s="222"/>
      <c r="F2" s="224" t="s">
        <v>29</v>
      </c>
      <c r="G2" s="224"/>
      <c r="H2" s="224"/>
      <c r="I2" s="224"/>
      <c r="J2" s="224"/>
      <c r="K2" s="224"/>
      <c r="L2" s="224"/>
      <c r="M2" s="224"/>
      <c r="N2" s="224"/>
      <c r="O2" s="224"/>
      <c r="P2" s="224"/>
      <c r="Q2" s="220" t="s">
        <v>30</v>
      </c>
      <c r="R2" s="221"/>
      <c r="S2" s="221"/>
      <c r="T2" s="221"/>
      <c r="U2" s="221"/>
      <c r="V2" s="221"/>
      <c r="W2" s="221"/>
      <c r="X2" s="221"/>
      <c r="Y2" s="221"/>
      <c r="Z2" s="221"/>
      <c r="AA2" s="221"/>
      <c r="AB2" s="221"/>
      <c r="AC2" s="222"/>
      <c r="AD2" s="220" t="s">
        <v>10</v>
      </c>
      <c r="AE2" s="221"/>
      <c r="AF2" s="221"/>
      <c r="AG2" s="221"/>
      <c r="AH2" s="222"/>
    </row>
    <row r="3" spans="1:34" s="17" customFormat="1" ht="44.25" customHeight="1" thickBot="1" x14ac:dyDescent="0.25">
      <c r="A3" s="228"/>
      <c r="B3" s="229"/>
      <c r="C3" s="229"/>
      <c r="D3" s="229"/>
      <c r="E3" s="230"/>
      <c r="F3" s="77"/>
      <c r="G3" s="79" t="s">
        <v>5</v>
      </c>
      <c r="H3" s="232" t="s">
        <v>6</v>
      </c>
      <c r="I3" s="232"/>
      <c r="J3" s="234" t="s">
        <v>7</v>
      </c>
      <c r="K3" s="234"/>
      <c r="L3" s="235"/>
      <c r="M3" s="233" t="s">
        <v>8</v>
      </c>
      <c r="N3" s="234"/>
      <c r="O3" s="234"/>
      <c r="P3" s="235"/>
      <c r="Q3" s="77"/>
      <c r="R3" s="78" t="s">
        <v>31</v>
      </c>
      <c r="S3" s="78" t="s">
        <v>32</v>
      </c>
      <c r="T3" s="78" t="s">
        <v>33</v>
      </c>
      <c r="U3" s="79" t="s">
        <v>34</v>
      </c>
      <c r="V3" s="78" t="s">
        <v>35</v>
      </c>
      <c r="W3" s="78" t="s">
        <v>36</v>
      </c>
      <c r="X3" s="78" t="s">
        <v>37</v>
      </c>
      <c r="Y3" s="78" t="s">
        <v>49</v>
      </c>
      <c r="Z3" s="233" t="s">
        <v>55</v>
      </c>
      <c r="AA3" s="234"/>
      <c r="AB3" s="234"/>
      <c r="AC3" s="235"/>
      <c r="AD3" s="228"/>
      <c r="AE3" s="229"/>
      <c r="AF3" s="229"/>
      <c r="AG3" s="229"/>
      <c r="AH3" s="230"/>
    </row>
    <row r="4" spans="1:34" s="16" customFormat="1" ht="68.25" customHeight="1" thickBot="1" x14ac:dyDescent="0.3">
      <c r="A4" s="65" t="s">
        <v>0</v>
      </c>
      <c r="B4" s="66" t="s">
        <v>167</v>
      </c>
      <c r="C4" s="67" t="s">
        <v>164</v>
      </c>
      <c r="D4" s="67" t="s">
        <v>1</v>
      </c>
      <c r="E4" s="67" t="s">
        <v>2</v>
      </c>
      <c r="F4" s="67" t="s">
        <v>45</v>
      </c>
      <c r="G4" s="84" t="s">
        <v>254</v>
      </c>
      <c r="H4" s="80" t="s">
        <v>256</v>
      </c>
      <c r="I4" s="81" t="s">
        <v>257</v>
      </c>
      <c r="J4" s="80" t="s">
        <v>258</v>
      </c>
      <c r="K4" s="82" t="s">
        <v>259</v>
      </c>
      <c r="L4" s="81" t="s">
        <v>260</v>
      </c>
      <c r="M4" s="80" t="s">
        <v>261</v>
      </c>
      <c r="N4" s="82" t="s">
        <v>262</v>
      </c>
      <c r="O4" s="82" t="s">
        <v>263</v>
      </c>
      <c r="P4" s="81" t="s">
        <v>278</v>
      </c>
      <c r="Q4" s="67" t="s">
        <v>44</v>
      </c>
      <c r="R4" s="71" t="s">
        <v>264</v>
      </c>
      <c r="S4" s="71" t="s">
        <v>265</v>
      </c>
      <c r="T4" s="71" t="s">
        <v>266</v>
      </c>
      <c r="U4" s="71" t="s">
        <v>267</v>
      </c>
      <c r="V4" s="71" t="s">
        <v>268</v>
      </c>
      <c r="W4" s="71" t="s">
        <v>269</v>
      </c>
      <c r="X4" s="71" t="s">
        <v>270</v>
      </c>
      <c r="Y4" s="71" t="s">
        <v>271</v>
      </c>
      <c r="Z4" s="80" t="s">
        <v>279</v>
      </c>
      <c r="AA4" s="82" t="s">
        <v>280</v>
      </c>
      <c r="AB4" s="82" t="s">
        <v>281</v>
      </c>
      <c r="AC4" s="81" t="s">
        <v>282</v>
      </c>
      <c r="AD4" s="71" t="s">
        <v>51</v>
      </c>
      <c r="AE4" s="71" t="s">
        <v>52</v>
      </c>
      <c r="AF4" s="71" t="s">
        <v>46</v>
      </c>
      <c r="AG4" s="72" t="s">
        <v>9</v>
      </c>
      <c r="AH4" s="75" t="s">
        <v>252</v>
      </c>
    </row>
    <row r="5" spans="1:34" s="12" customFormat="1" ht="16.5" thickTop="1" x14ac:dyDescent="0.25">
      <c r="A5" s="130" t="s">
        <v>191</v>
      </c>
      <c r="B5" s="131" t="str">
        <f t="shared" ref="B5:B10" si="0">"9 класс"</f>
        <v>9 класс</v>
      </c>
      <c r="C5" s="132" t="s">
        <v>346</v>
      </c>
      <c r="D5" s="132" t="s">
        <v>3</v>
      </c>
      <c r="E5" s="132" t="s">
        <v>202</v>
      </c>
      <c r="F5" s="132" t="s">
        <v>211</v>
      </c>
      <c r="G5" s="136">
        <v>1</v>
      </c>
      <c r="H5" s="133">
        <v>1</v>
      </c>
      <c r="I5" s="135">
        <v>1</v>
      </c>
      <c r="J5" s="133">
        <v>1</v>
      </c>
      <c r="K5" s="134">
        <v>1</v>
      </c>
      <c r="L5" s="135">
        <v>0</v>
      </c>
      <c r="M5" s="133">
        <v>1</v>
      </c>
      <c r="N5" s="134">
        <v>1</v>
      </c>
      <c r="O5" s="134">
        <v>1</v>
      </c>
      <c r="P5" s="135">
        <v>1</v>
      </c>
      <c r="Q5" s="132" t="s">
        <v>211</v>
      </c>
      <c r="R5" s="136">
        <v>1</v>
      </c>
      <c r="S5" s="136">
        <v>1</v>
      </c>
      <c r="T5" s="136">
        <v>1</v>
      </c>
      <c r="U5" s="136">
        <v>1</v>
      </c>
      <c r="V5" s="136">
        <v>1</v>
      </c>
      <c r="W5" s="136">
        <v>1</v>
      </c>
      <c r="X5" s="136">
        <v>1</v>
      </c>
      <c r="Y5" s="136">
        <v>1</v>
      </c>
      <c r="Z5" s="133">
        <v>1</v>
      </c>
      <c r="AA5" s="134">
        <v>1</v>
      </c>
      <c r="AB5" s="134">
        <v>0</v>
      </c>
      <c r="AC5" s="135">
        <v>0</v>
      </c>
      <c r="AD5" s="136">
        <f>SUM(Таблица9[[#This Row],[Д1
(из 1)]:[П4
(из 1)]])</f>
        <v>9</v>
      </c>
      <c r="AE5" s="136">
        <f>SUM(Таблица9[[#This Row],[З5
(из 1)]:[Р4
(из 1)]])</f>
        <v>10</v>
      </c>
      <c r="AF5" s="136">
        <f>SUM(Таблица9[[#This Row],[Сумма ПБ за УЧ]:[Сумма ПБ за ПЧ]])</f>
        <v>19</v>
      </c>
      <c r="AG5" s="137" t="s">
        <v>12</v>
      </c>
      <c r="AH5" s="138"/>
    </row>
    <row r="6" spans="1:34" s="12" customFormat="1" ht="16.5" thickBot="1" x14ac:dyDescent="0.3">
      <c r="A6" s="139" t="s">
        <v>192</v>
      </c>
      <c r="B6" s="140" t="str">
        <f t="shared" si="0"/>
        <v>9 класс</v>
      </c>
      <c r="C6" s="141" t="s">
        <v>347</v>
      </c>
      <c r="D6" s="141" t="s">
        <v>3</v>
      </c>
      <c r="E6" s="141" t="s">
        <v>202</v>
      </c>
      <c r="F6" s="141" t="s">
        <v>277</v>
      </c>
      <c r="G6" s="145">
        <v>1</v>
      </c>
      <c r="H6" s="142">
        <v>1</v>
      </c>
      <c r="I6" s="144">
        <v>1</v>
      </c>
      <c r="J6" s="142">
        <v>1</v>
      </c>
      <c r="K6" s="143">
        <v>1</v>
      </c>
      <c r="L6" s="144">
        <v>0</v>
      </c>
      <c r="M6" s="142">
        <v>1</v>
      </c>
      <c r="N6" s="143">
        <v>1</v>
      </c>
      <c r="O6" s="143">
        <v>1</v>
      </c>
      <c r="P6" s="144">
        <v>1</v>
      </c>
      <c r="Q6" s="141" t="s">
        <v>12</v>
      </c>
      <c r="R6" s="145" t="s">
        <v>12</v>
      </c>
      <c r="S6" s="145" t="s">
        <v>12</v>
      </c>
      <c r="T6" s="145" t="s">
        <v>12</v>
      </c>
      <c r="U6" s="145" t="s">
        <v>12</v>
      </c>
      <c r="V6" s="145" t="s">
        <v>12</v>
      </c>
      <c r="W6" s="145" t="s">
        <v>12</v>
      </c>
      <c r="X6" s="145" t="s">
        <v>12</v>
      </c>
      <c r="Y6" s="145" t="s">
        <v>12</v>
      </c>
      <c r="Z6" s="142" t="s">
        <v>12</v>
      </c>
      <c r="AA6" s="143" t="s">
        <v>12</v>
      </c>
      <c r="AB6" s="143" t="s">
        <v>12</v>
      </c>
      <c r="AC6" s="144" t="s">
        <v>12</v>
      </c>
      <c r="AD6" s="145">
        <f>SUM(Таблица9[[#This Row],[Д1
(из 1)]:[П4
(из 1)]])</f>
        <v>9</v>
      </c>
      <c r="AE6" s="145">
        <f>SUM(Таблица9[[#This Row],[З5
(из 1)]:[Р4
(из 1)]])</f>
        <v>0</v>
      </c>
      <c r="AF6" s="145">
        <f>SUM(Таблица9[[#This Row],[Сумма ПБ за УЧ]:[Сумма ПБ за ПЧ]])</f>
        <v>9</v>
      </c>
      <c r="AG6" s="146" t="s">
        <v>50</v>
      </c>
      <c r="AH6" s="147"/>
    </row>
    <row r="7" spans="1:34" ht="16.5" thickTop="1" x14ac:dyDescent="0.25">
      <c r="A7" s="49">
        <v>1</v>
      </c>
      <c r="B7" s="18" t="str">
        <f t="shared" si="0"/>
        <v>9 класс</v>
      </c>
      <c r="C7" s="4"/>
      <c r="D7" s="4"/>
      <c r="E7" s="4"/>
      <c r="F7" s="4"/>
      <c r="G7" s="15"/>
      <c r="H7" s="8"/>
      <c r="I7" s="9"/>
      <c r="J7" s="8"/>
      <c r="K7" s="10"/>
      <c r="L7" s="9"/>
      <c r="M7" s="8"/>
      <c r="N7" s="10"/>
      <c r="O7" s="10"/>
      <c r="P7" s="9"/>
      <c r="Q7" s="4"/>
      <c r="R7" s="15"/>
      <c r="S7" s="15"/>
      <c r="T7" s="15"/>
      <c r="U7" s="15"/>
      <c r="V7" s="15"/>
      <c r="W7" s="15"/>
      <c r="X7" s="15"/>
      <c r="Y7" s="15"/>
      <c r="Z7" s="8"/>
      <c r="AA7" s="10"/>
      <c r="AB7" s="10"/>
      <c r="AC7" s="9"/>
      <c r="AD7" s="7">
        <f>SUM(Таблица9[[#This Row],[Д1
(из 1)]:[П4
(из 1)]])</f>
        <v>0</v>
      </c>
      <c r="AE7" s="7">
        <f>SUM(Таблица9[[#This Row],[З5
(из 1)]:[Р4
(из 1)]])</f>
        <v>0</v>
      </c>
      <c r="AF7" s="7">
        <f>SUM(Таблица9[[#This Row],[Сумма ПБ за УЧ]:[Сумма ПБ за ПЧ]])</f>
        <v>0</v>
      </c>
      <c r="AG7" s="20"/>
      <c r="AH7" s="7"/>
    </row>
    <row r="8" spans="1:34" x14ac:dyDescent="0.25">
      <c r="A8" s="49">
        <v>2</v>
      </c>
      <c r="B8" s="62" t="str">
        <f>"9 класс"</f>
        <v>9 класс</v>
      </c>
      <c r="C8" s="4"/>
      <c r="D8" s="4"/>
      <c r="E8" s="4"/>
      <c r="F8" s="4"/>
      <c r="G8" s="15"/>
      <c r="H8" s="8"/>
      <c r="I8" s="9"/>
      <c r="J8" s="8"/>
      <c r="K8" s="10"/>
      <c r="L8" s="9"/>
      <c r="M8" s="8"/>
      <c r="N8" s="10"/>
      <c r="O8" s="10"/>
      <c r="P8" s="9"/>
      <c r="Q8" s="4"/>
      <c r="R8" s="15"/>
      <c r="S8" s="15"/>
      <c r="T8" s="15"/>
      <c r="U8" s="15"/>
      <c r="V8" s="15"/>
      <c r="W8" s="15"/>
      <c r="X8" s="15"/>
      <c r="Y8" s="15"/>
      <c r="Z8" s="8"/>
      <c r="AA8" s="10"/>
      <c r="AB8" s="10"/>
      <c r="AC8" s="9"/>
      <c r="AD8" s="19">
        <f>SUM(Таблица9[[#This Row],[Д1
(из 1)]:[П4
(из 1)]])</f>
        <v>0</v>
      </c>
      <c r="AE8" s="19">
        <f>SUM(Таблица9[[#This Row],[З5
(из 1)]:[Р4
(из 1)]])</f>
        <v>0</v>
      </c>
      <c r="AF8" s="19">
        <f>SUM(Таблица9[[#This Row],[Сумма ПБ за УЧ]:[Сумма ПБ за ПЧ]])</f>
        <v>0</v>
      </c>
      <c r="AG8" s="21"/>
      <c r="AH8" s="7"/>
    </row>
    <row r="9" spans="1:34" x14ac:dyDescent="0.25">
      <c r="A9" s="49">
        <v>3</v>
      </c>
      <c r="B9" s="62" t="str">
        <f>"9 класс"</f>
        <v>9 класс</v>
      </c>
      <c r="C9" s="4"/>
      <c r="D9" s="4"/>
      <c r="E9" s="4"/>
      <c r="F9" s="4"/>
      <c r="G9" s="15"/>
      <c r="H9" s="8"/>
      <c r="I9" s="9"/>
      <c r="J9" s="8"/>
      <c r="K9" s="10"/>
      <c r="L9" s="9"/>
      <c r="M9" s="8"/>
      <c r="N9" s="10"/>
      <c r="O9" s="10"/>
      <c r="P9" s="9"/>
      <c r="Q9" s="4"/>
      <c r="R9" s="15"/>
      <c r="S9" s="15"/>
      <c r="T9" s="15"/>
      <c r="U9" s="15"/>
      <c r="V9" s="15"/>
      <c r="W9" s="15"/>
      <c r="X9" s="15"/>
      <c r="Y9" s="15"/>
      <c r="Z9" s="8"/>
      <c r="AA9" s="10"/>
      <c r="AB9" s="10"/>
      <c r="AC9" s="9"/>
      <c r="AD9" s="19">
        <f>SUM(Таблица9[[#This Row],[Д1
(из 1)]:[П4
(из 1)]])</f>
        <v>0</v>
      </c>
      <c r="AE9" s="19">
        <f>SUM(Таблица9[[#This Row],[З5
(из 1)]:[Р4
(из 1)]])</f>
        <v>0</v>
      </c>
      <c r="AF9" s="19">
        <f>SUM(Таблица9[[#This Row],[Сумма ПБ за УЧ]:[Сумма ПБ за ПЧ]])</f>
        <v>0</v>
      </c>
      <c r="AG9" s="21"/>
      <c r="AH9" s="7"/>
    </row>
    <row r="10" spans="1:34" x14ac:dyDescent="0.25">
      <c r="A10" s="49" t="s">
        <v>163</v>
      </c>
      <c r="B10" s="18" t="str">
        <f t="shared" si="0"/>
        <v>9 класс</v>
      </c>
      <c r="C10" s="4"/>
      <c r="D10" s="4"/>
      <c r="E10" s="4"/>
      <c r="F10" s="4"/>
      <c r="G10" s="15"/>
      <c r="H10" s="8"/>
      <c r="I10" s="9"/>
      <c r="J10" s="8"/>
      <c r="K10" s="10"/>
      <c r="L10" s="9"/>
      <c r="M10" s="8"/>
      <c r="N10" s="10"/>
      <c r="O10" s="10"/>
      <c r="P10" s="9"/>
      <c r="Q10" s="4"/>
      <c r="R10" s="15"/>
      <c r="S10" s="15"/>
      <c r="T10" s="15"/>
      <c r="U10" s="15"/>
      <c r="V10" s="15"/>
      <c r="W10" s="15"/>
      <c r="X10" s="15"/>
      <c r="Y10" s="15"/>
      <c r="Z10" s="8"/>
      <c r="AA10" s="10"/>
      <c r="AB10" s="10"/>
      <c r="AC10" s="9"/>
      <c r="AD10" s="19">
        <f>SUM(Таблица9[[#This Row],[Д1
(из 1)]:[П4
(из 1)]])</f>
        <v>0</v>
      </c>
      <c r="AE10" s="19">
        <f>SUM(Таблица9[[#This Row],[З5
(из 1)]:[Р4
(из 1)]])</f>
        <v>0</v>
      </c>
      <c r="AF10" s="19">
        <f>SUM(Таблица9[[#This Row],[Сумма ПБ за УЧ]:[Сумма ПБ за ПЧ]])</f>
        <v>0</v>
      </c>
      <c r="AG10" s="21"/>
      <c r="AH10" s="7"/>
    </row>
  </sheetData>
  <mergeCells count="8">
    <mergeCell ref="AD2:AH3"/>
    <mergeCell ref="A2:E3"/>
    <mergeCell ref="F2:P2"/>
    <mergeCell ref="Q2:AC2"/>
    <mergeCell ref="H3:I3"/>
    <mergeCell ref="J3:L3"/>
    <mergeCell ref="M3:P3"/>
    <mergeCell ref="Z3:AC3"/>
  </mergeCells>
  <conditionalFormatting sqref="AD5:AD10">
    <cfRule type="cellIs" dxfId="11" priority="3" operator="lessThan">
      <formula>9</formula>
    </cfRule>
    <cfRule type="cellIs" dxfId="10" priority="4" operator="greaterThanOrEqual">
      <formula>9</formula>
    </cfRule>
  </conditionalFormatting>
  <conditionalFormatting sqref="AF5:AF10">
    <cfRule type="cellIs" dxfId="9" priority="1" operator="lessThan">
      <formula>20</formula>
    </cfRule>
    <cfRule type="cellIs" dxfId="8" priority="2" operator="greaterThanOrEqual">
      <formula>20</formula>
    </cfRule>
  </conditionalFormatting>
  <pageMargins left="0.70866141732283472" right="0.70866141732283472" top="0.74803149606299213" bottom="0.74803149606299213" header="0.31496062992125984" footer="0.31496062992125984"/>
  <pageSetup paperSize="9" scale="41" fitToHeight="0" orientation="landscape"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0"/>
  <sheetViews>
    <sheetView zoomScale="80" zoomScaleNormal="80" workbookViewId="0">
      <selection activeCell="C7" sqref="C7"/>
    </sheetView>
  </sheetViews>
  <sheetFormatPr defaultRowHeight="15.75" x14ac:dyDescent="0.25"/>
  <cols>
    <col min="1" max="1" width="12.5703125" style="5" customWidth="1"/>
    <col min="2" max="2" width="9.42578125" style="11" customWidth="1"/>
    <col min="3" max="3" width="14.140625" style="14" customWidth="1"/>
    <col min="4" max="4" width="15.140625" style="14" customWidth="1"/>
    <col min="5" max="5" width="14.5703125" style="14" customWidth="1"/>
    <col min="6" max="6" width="14.42578125" style="14" customWidth="1"/>
    <col min="7" max="16" width="6.7109375" style="6" customWidth="1"/>
    <col min="17" max="17" width="9.7109375" style="6" customWidth="1"/>
    <col min="18" max="31" width="6.7109375" style="6" customWidth="1"/>
    <col min="32" max="33" width="10.7109375" style="5" customWidth="1"/>
    <col min="34" max="34" width="12.42578125" style="5" customWidth="1"/>
    <col min="35" max="35" width="14.85546875" style="5" customWidth="1"/>
    <col min="36" max="36" width="18" style="11" customWidth="1"/>
    <col min="37" max="16384" width="9.140625" style="11"/>
  </cols>
  <sheetData>
    <row r="1" spans="1:36" ht="18.75" thickBot="1" x14ac:dyDescent="0.3">
      <c r="A1" s="48"/>
      <c r="B1" s="13"/>
    </row>
    <row r="2" spans="1:36" ht="44.25" customHeight="1" thickBot="1" x14ac:dyDescent="0.3">
      <c r="A2" s="220" t="s">
        <v>11</v>
      </c>
      <c r="B2" s="221"/>
      <c r="C2" s="221"/>
      <c r="D2" s="221"/>
      <c r="E2" s="222"/>
      <c r="F2" s="224" t="s">
        <v>29</v>
      </c>
      <c r="G2" s="224"/>
      <c r="H2" s="224"/>
      <c r="I2" s="224"/>
      <c r="J2" s="224"/>
      <c r="K2" s="224"/>
      <c r="L2" s="224"/>
      <c r="M2" s="224"/>
      <c r="N2" s="224"/>
      <c r="O2" s="224"/>
      <c r="P2" s="224"/>
      <c r="Q2" s="220" t="s">
        <v>30</v>
      </c>
      <c r="R2" s="221"/>
      <c r="S2" s="221"/>
      <c r="T2" s="221"/>
      <c r="U2" s="221"/>
      <c r="V2" s="221"/>
      <c r="W2" s="221"/>
      <c r="X2" s="221"/>
      <c r="Y2" s="221"/>
      <c r="Z2" s="221"/>
      <c r="AA2" s="221"/>
      <c r="AB2" s="221"/>
      <c r="AC2" s="221"/>
      <c r="AD2" s="221"/>
      <c r="AE2" s="222"/>
      <c r="AF2" s="220" t="s">
        <v>10</v>
      </c>
      <c r="AG2" s="221"/>
      <c r="AH2" s="221"/>
      <c r="AI2" s="221"/>
      <c r="AJ2" s="222"/>
    </row>
    <row r="3" spans="1:36" s="17" customFormat="1" ht="44.25" customHeight="1" thickBot="1" x14ac:dyDescent="0.25">
      <c r="A3" s="228"/>
      <c r="B3" s="229"/>
      <c r="C3" s="229"/>
      <c r="D3" s="229"/>
      <c r="E3" s="230"/>
      <c r="F3" s="77"/>
      <c r="G3" s="232" t="s">
        <v>5</v>
      </c>
      <c r="H3" s="232"/>
      <c r="I3" s="232" t="s">
        <v>6</v>
      </c>
      <c r="J3" s="232"/>
      <c r="K3" s="232"/>
      <c r="L3" s="232" t="s">
        <v>7</v>
      </c>
      <c r="M3" s="232"/>
      <c r="N3" s="232"/>
      <c r="O3" s="232" t="s">
        <v>8</v>
      </c>
      <c r="P3" s="232"/>
      <c r="Q3" s="77"/>
      <c r="R3" s="78" t="s">
        <v>31</v>
      </c>
      <c r="S3" s="78" t="s">
        <v>32</v>
      </c>
      <c r="T3" s="78" t="s">
        <v>33</v>
      </c>
      <c r="U3" s="79" t="s">
        <v>34</v>
      </c>
      <c r="V3" s="233" t="s">
        <v>35</v>
      </c>
      <c r="W3" s="234"/>
      <c r="X3" s="234"/>
      <c r="Y3" s="235"/>
      <c r="Z3" s="79" t="s">
        <v>36</v>
      </c>
      <c r="AA3" s="79" t="s">
        <v>37</v>
      </c>
      <c r="AB3" s="79" t="s">
        <v>49</v>
      </c>
      <c r="AC3" s="79" t="s">
        <v>55</v>
      </c>
      <c r="AD3" s="79" t="s">
        <v>58</v>
      </c>
      <c r="AE3" s="79" t="s">
        <v>67</v>
      </c>
      <c r="AF3" s="228"/>
      <c r="AG3" s="229"/>
      <c r="AH3" s="229"/>
      <c r="AI3" s="229"/>
      <c r="AJ3" s="230"/>
    </row>
    <row r="4" spans="1:36" s="16" customFormat="1" ht="68.25" customHeight="1" thickBot="1" x14ac:dyDescent="0.3">
      <c r="A4" s="65" t="s">
        <v>0</v>
      </c>
      <c r="B4" s="66" t="s">
        <v>167</v>
      </c>
      <c r="C4" s="67" t="s">
        <v>164</v>
      </c>
      <c r="D4" s="67" t="s">
        <v>1</v>
      </c>
      <c r="E4" s="67" t="s">
        <v>2</v>
      </c>
      <c r="F4" s="67" t="s">
        <v>45</v>
      </c>
      <c r="G4" s="76" t="s">
        <v>254</v>
      </c>
      <c r="H4" s="81" t="s">
        <v>255</v>
      </c>
      <c r="I4" s="80" t="s">
        <v>256</v>
      </c>
      <c r="J4" s="82" t="s">
        <v>257</v>
      </c>
      <c r="K4" s="81" t="s">
        <v>284</v>
      </c>
      <c r="L4" s="80" t="s">
        <v>258</v>
      </c>
      <c r="M4" s="82" t="s">
        <v>259</v>
      </c>
      <c r="N4" s="81" t="s">
        <v>260</v>
      </c>
      <c r="O4" s="80" t="s">
        <v>261</v>
      </c>
      <c r="P4" s="81" t="s">
        <v>262</v>
      </c>
      <c r="Q4" s="67" t="s">
        <v>44</v>
      </c>
      <c r="R4" s="71" t="s">
        <v>264</v>
      </c>
      <c r="S4" s="71" t="s">
        <v>265</v>
      </c>
      <c r="T4" s="71" t="s">
        <v>266</v>
      </c>
      <c r="U4" s="71" t="s">
        <v>267</v>
      </c>
      <c r="V4" s="80" t="s">
        <v>285</v>
      </c>
      <c r="W4" s="82" t="s">
        <v>286</v>
      </c>
      <c r="X4" s="82" t="s">
        <v>287</v>
      </c>
      <c r="Y4" s="81" t="s">
        <v>288</v>
      </c>
      <c r="Z4" s="71" t="s">
        <v>269</v>
      </c>
      <c r="AA4" s="71" t="s">
        <v>270</v>
      </c>
      <c r="AB4" s="71" t="s">
        <v>271</v>
      </c>
      <c r="AC4" s="71" t="s">
        <v>289</v>
      </c>
      <c r="AD4" s="71" t="s">
        <v>290</v>
      </c>
      <c r="AE4" s="71" t="s">
        <v>291</v>
      </c>
      <c r="AF4" s="71" t="s">
        <v>51</v>
      </c>
      <c r="AG4" s="71" t="s">
        <v>52</v>
      </c>
      <c r="AH4" s="71" t="s">
        <v>46</v>
      </c>
      <c r="AI4" s="72" t="s">
        <v>9</v>
      </c>
      <c r="AJ4" s="71" t="s">
        <v>252</v>
      </c>
    </row>
    <row r="5" spans="1:36" s="12" customFormat="1" ht="16.5" thickTop="1" x14ac:dyDescent="0.25">
      <c r="A5" s="130" t="s">
        <v>191</v>
      </c>
      <c r="B5" s="131" t="str">
        <f t="shared" ref="B5:B10" si="0">"10 класс"</f>
        <v>10 класс</v>
      </c>
      <c r="C5" s="132" t="s">
        <v>348</v>
      </c>
      <c r="D5" s="132" t="s">
        <v>3</v>
      </c>
      <c r="E5" s="132" t="s">
        <v>202</v>
      </c>
      <c r="F5" s="132" t="s">
        <v>212</v>
      </c>
      <c r="G5" s="133">
        <v>1</v>
      </c>
      <c r="H5" s="135">
        <v>1</v>
      </c>
      <c r="I5" s="133">
        <v>1</v>
      </c>
      <c r="J5" s="134">
        <v>1</v>
      </c>
      <c r="K5" s="135">
        <v>1</v>
      </c>
      <c r="L5" s="133">
        <v>0</v>
      </c>
      <c r="M5" s="134">
        <v>1</v>
      </c>
      <c r="N5" s="135">
        <v>1</v>
      </c>
      <c r="O5" s="133">
        <v>1</v>
      </c>
      <c r="P5" s="135">
        <v>1</v>
      </c>
      <c r="Q5" s="132" t="s">
        <v>212</v>
      </c>
      <c r="R5" s="136">
        <v>1</v>
      </c>
      <c r="S5" s="136">
        <v>1</v>
      </c>
      <c r="T5" s="136">
        <v>1</v>
      </c>
      <c r="U5" s="136">
        <v>1</v>
      </c>
      <c r="V5" s="133">
        <v>1</v>
      </c>
      <c r="W5" s="134">
        <v>1</v>
      </c>
      <c r="X5" s="134">
        <v>1</v>
      </c>
      <c r="Y5" s="135">
        <v>1</v>
      </c>
      <c r="Z5" s="136">
        <v>1</v>
      </c>
      <c r="AA5" s="136">
        <v>1</v>
      </c>
      <c r="AB5" s="136">
        <v>1</v>
      </c>
      <c r="AC5" s="136">
        <v>1</v>
      </c>
      <c r="AD5" s="136">
        <v>1</v>
      </c>
      <c r="AE5" s="136">
        <v>1</v>
      </c>
      <c r="AF5" s="136">
        <f>SUM(Таблица10[[#This Row],[Д1
(из 1)]:[П2
(из 1)]])</f>
        <v>9</v>
      </c>
      <c r="AG5" s="136">
        <f>SUM(Таблица10[[#This Row],[З5
(из 1)]:[З15
(из 1)]])</f>
        <v>14</v>
      </c>
      <c r="AH5" s="136">
        <f>SUM(Таблица10[[#This Row],[Сумма ПБ за УЧ]:[Сумма ПБ за ПЧ]])</f>
        <v>23</v>
      </c>
      <c r="AI5" s="137" t="s">
        <v>50</v>
      </c>
      <c r="AJ5" s="138"/>
    </row>
    <row r="6" spans="1:36" s="12" customFormat="1" ht="16.5" thickBot="1" x14ac:dyDescent="0.3">
      <c r="A6" s="139" t="s">
        <v>192</v>
      </c>
      <c r="B6" s="140" t="str">
        <f t="shared" si="0"/>
        <v>10 класс</v>
      </c>
      <c r="C6" s="141" t="s">
        <v>349</v>
      </c>
      <c r="D6" s="141" t="s">
        <v>3</v>
      </c>
      <c r="E6" s="141" t="s">
        <v>202</v>
      </c>
      <c r="F6" s="141" t="s">
        <v>283</v>
      </c>
      <c r="G6" s="142">
        <v>1</v>
      </c>
      <c r="H6" s="144">
        <v>1</v>
      </c>
      <c r="I6" s="142">
        <v>1</v>
      </c>
      <c r="J6" s="143">
        <v>1</v>
      </c>
      <c r="K6" s="144">
        <v>1</v>
      </c>
      <c r="L6" s="142">
        <v>0</v>
      </c>
      <c r="M6" s="143">
        <v>1</v>
      </c>
      <c r="N6" s="144">
        <v>1</v>
      </c>
      <c r="O6" s="142">
        <v>1</v>
      </c>
      <c r="P6" s="144">
        <v>1</v>
      </c>
      <c r="Q6" s="141" t="s">
        <v>12</v>
      </c>
      <c r="R6" s="145" t="s">
        <v>12</v>
      </c>
      <c r="S6" s="145" t="s">
        <v>12</v>
      </c>
      <c r="T6" s="145" t="s">
        <v>12</v>
      </c>
      <c r="U6" s="145" t="s">
        <v>12</v>
      </c>
      <c r="V6" s="142" t="s">
        <v>12</v>
      </c>
      <c r="W6" s="143" t="s">
        <v>12</v>
      </c>
      <c r="X6" s="143" t="s">
        <v>12</v>
      </c>
      <c r="Y6" s="144" t="s">
        <v>12</v>
      </c>
      <c r="Z6" s="145" t="s">
        <v>12</v>
      </c>
      <c r="AA6" s="145" t="s">
        <v>12</v>
      </c>
      <c r="AB6" s="145" t="s">
        <v>12</v>
      </c>
      <c r="AC6" s="145" t="s">
        <v>12</v>
      </c>
      <c r="AD6" s="145" t="s">
        <v>12</v>
      </c>
      <c r="AE6" s="145" t="s">
        <v>12</v>
      </c>
      <c r="AF6" s="145">
        <f>SUM(Таблица10[[#This Row],[Д1
(из 1)]:[П2
(из 1)]])</f>
        <v>9</v>
      </c>
      <c r="AG6" s="145">
        <f>SUM(Таблица10[[#This Row],[З5
(из 1)]:[З15
(из 1)]])</f>
        <v>0</v>
      </c>
      <c r="AH6" s="145">
        <f>SUM(Таблица10[[#This Row],[Сумма ПБ за УЧ]:[Сумма ПБ за ПЧ]])</f>
        <v>9</v>
      </c>
      <c r="AI6" s="146" t="s">
        <v>50</v>
      </c>
      <c r="AJ6" s="147"/>
    </row>
    <row r="7" spans="1:36" ht="16.5" thickTop="1" x14ac:dyDescent="0.25">
      <c r="A7" s="49">
        <v>1</v>
      </c>
      <c r="B7" s="18" t="str">
        <f t="shared" si="0"/>
        <v>10 класс</v>
      </c>
      <c r="C7" s="4"/>
      <c r="D7" s="4"/>
      <c r="E7" s="4"/>
      <c r="F7" s="4"/>
      <c r="G7" s="8"/>
      <c r="H7" s="9"/>
      <c r="I7" s="8"/>
      <c r="J7" s="10"/>
      <c r="K7" s="9"/>
      <c r="L7" s="8"/>
      <c r="M7" s="10"/>
      <c r="N7" s="9"/>
      <c r="O7" s="8"/>
      <c r="P7" s="9"/>
      <c r="Q7" s="4"/>
      <c r="R7" s="15"/>
      <c r="S7" s="15"/>
      <c r="T7" s="15"/>
      <c r="U7" s="15"/>
      <c r="V7" s="8"/>
      <c r="W7" s="10"/>
      <c r="X7" s="10"/>
      <c r="Y7" s="9"/>
      <c r="Z7" s="15"/>
      <c r="AA7" s="15"/>
      <c r="AB7" s="15"/>
      <c r="AC7" s="15"/>
      <c r="AD7" s="15"/>
      <c r="AE7" s="15"/>
      <c r="AF7" s="7">
        <f>SUM(Таблица10[[#This Row],[Д1
(из 1)]:[П2
(из 1)]])</f>
        <v>0</v>
      </c>
      <c r="AG7" s="7">
        <f>SUM(Таблица10[[#This Row],[З5
(из 1)]:[З15
(из 1)]])</f>
        <v>0</v>
      </c>
      <c r="AH7" s="7">
        <f>SUM(Таблица10[[#This Row],[Сумма ПБ за УЧ]:[Сумма ПБ за ПЧ]])</f>
        <v>0</v>
      </c>
      <c r="AI7" s="20"/>
      <c r="AJ7" s="7"/>
    </row>
    <row r="8" spans="1:36" x14ac:dyDescent="0.25">
      <c r="A8" s="49">
        <v>2</v>
      </c>
      <c r="B8" s="62" t="str">
        <f>"10 класс"</f>
        <v>10 класс</v>
      </c>
      <c r="C8" s="4"/>
      <c r="D8" s="4"/>
      <c r="E8" s="4"/>
      <c r="F8" s="4"/>
      <c r="G8" s="8"/>
      <c r="H8" s="9"/>
      <c r="I8" s="8"/>
      <c r="J8" s="10"/>
      <c r="K8" s="9"/>
      <c r="L8" s="8"/>
      <c r="M8" s="10"/>
      <c r="N8" s="9"/>
      <c r="O8" s="8"/>
      <c r="P8" s="9"/>
      <c r="Q8" s="4"/>
      <c r="R8" s="15"/>
      <c r="S8" s="15"/>
      <c r="T8" s="15"/>
      <c r="U8" s="15"/>
      <c r="V8" s="8"/>
      <c r="W8" s="10"/>
      <c r="X8" s="10"/>
      <c r="Y8" s="9"/>
      <c r="Z8" s="15"/>
      <c r="AA8" s="15"/>
      <c r="AB8" s="15"/>
      <c r="AC8" s="15"/>
      <c r="AD8" s="15"/>
      <c r="AE8" s="15"/>
      <c r="AF8" s="19">
        <f>SUM(Таблица10[[#This Row],[Д1
(из 1)]:[П2
(из 1)]])</f>
        <v>0</v>
      </c>
      <c r="AG8" s="19">
        <f>SUM(Таблица10[[#This Row],[З5
(из 1)]:[З15
(из 1)]])</f>
        <v>0</v>
      </c>
      <c r="AH8" s="19">
        <f>SUM(Таблица10[[#This Row],[Сумма ПБ за УЧ]:[Сумма ПБ за ПЧ]])</f>
        <v>0</v>
      </c>
      <c r="AI8" s="21"/>
      <c r="AJ8" s="7"/>
    </row>
    <row r="9" spans="1:36" x14ac:dyDescent="0.25">
      <c r="A9" s="49">
        <v>3</v>
      </c>
      <c r="B9" s="62" t="str">
        <f>"10 класс"</f>
        <v>10 класс</v>
      </c>
      <c r="C9" s="4"/>
      <c r="D9" s="4"/>
      <c r="E9" s="4"/>
      <c r="F9" s="4"/>
      <c r="G9" s="8"/>
      <c r="H9" s="9"/>
      <c r="I9" s="8"/>
      <c r="J9" s="10"/>
      <c r="K9" s="9"/>
      <c r="L9" s="8"/>
      <c r="M9" s="10"/>
      <c r="N9" s="9"/>
      <c r="O9" s="8"/>
      <c r="P9" s="9"/>
      <c r="Q9" s="4"/>
      <c r="R9" s="15"/>
      <c r="S9" s="15"/>
      <c r="T9" s="15"/>
      <c r="U9" s="15"/>
      <c r="V9" s="8"/>
      <c r="W9" s="10"/>
      <c r="X9" s="10"/>
      <c r="Y9" s="9"/>
      <c r="Z9" s="15"/>
      <c r="AA9" s="15"/>
      <c r="AB9" s="15"/>
      <c r="AC9" s="15"/>
      <c r="AD9" s="15"/>
      <c r="AE9" s="15"/>
      <c r="AF9" s="19">
        <f>SUM(Таблица10[[#This Row],[Д1
(из 1)]:[П2
(из 1)]])</f>
        <v>0</v>
      </c>
      <c r="AG9" s="19">
        <f>SUM(Таблица10[[#This Row],[З5
(из 1)]:[З15
(из 1)]])</f>
        <v>0</v>
      </c>
      <c r="AH9" s="19">
        <f>SUM(Таблица10[[#This Row],[Сумма ПБ за УЧ]:[Сумма ПБ за ПЧ]])</f>
        <v>0</v>
      </c>
      <c r="AI9" s="21"/>
      <c r="AJ9" s="7"/>
    </row>
    <row r="10" spans="1:36" x14ac:dyDescent="0.25">
      <c r="A10" s="49" t="s">
        <v>163</v>
      </c>
      <c r="B10" s="18" t="str">
        <f t="shared" si="0"/>
        <v>10 класс</v>
      </c>
      <c r="C10" s="4"/>
      <c r="D10" s="4"/>
      <c r="E10" s="4"/>
      <c r="F10" s="4"/>
      <c r="G10" s="8"/>
      <c r="H10" s="9"/>
      <c r="I10" s="8"/>
      <c r="K10" s="9"/>
      <c r="L10" s="8"/>
      <c r="N10" s="9"/>
      <c r="O10" s="8"/>
      <c r="P10" s="9"/>
      <c r="Q10" s="4"/>
      <c r="R10" s="15"/>
      <c r="S10" s="15"/>
      <c r="T10" s="15"/>
      <c r="U10" s="15"/>
      <c r="V10" s="8"/>
      <c r="Y10" s="9"/>
      <c r="Z10" s="15"/>
      <c r="AA10" s="15"/>
      <c r="AB10" s="15"/>
      <c r="AC10" s="15"/>
      <c r="AD10" s="15"/>
      <c r="AE10" s="15"/>
      <c r="AF10" s="19">
        <f>SUM(Таблица10[[#This Row],[Д1
(из 1)]:[П2
(из 1)]])</f>
        <v>0</v>
      </c>
      <c r="AG10" s="19">
        <f>SUM(Таблица10[[#This Row],[З5
(из 1)]:[З15
(из 1)]])</f>
        <v>0</v>
      </c>
      <c r="AH10" s="19">
        <f>SUM(Таблица10[[#This Row],[Сумма ПБ за УЧ]:[Сумма ПБ за ПЧ]])</f>
        <v>0</v>
      </c>
      <c r="AI10" s="21"/>
      <c r="AJ10" s="7"/>
    </row>
  </sheetData>
  <mergeCells count="9">
    <mergeCell ref="AF2:AJ3"/>
    <mergeCell ref="A2:E3"/>
    <mergeCell ref="F2:P2"/>
    <mergeCell ref="Q2:AE2"/>
    <mergeCell ref="V3:Y3"/>
    <mergeCell ref="G3:H3"/>
    <mergeCell ref="I3:K3"/>
    <mergeCell ref="L3:N3"/>
    <mergeCell ref="O3:P3"/>
  </mergeCells>
  <conditionalFormatting sqref="AF4:AF10">
    <cfRule type="cellIs" dxfId="7" priority="3" operator="lessThan">
      <formula>9</formula>
    </cfRule>
    <cfRule type="cellIs" dxfId="6" priority="4" operator="greaterThanOrEqual">
      <formula>9</formula>
    </cfRule>
  </conditionalFormatting>
  <conditionalFormatting sqref="AH5:AH10">
    <cfRule type="cellIs" dxfId="5" priority="1" operator="lessThan">
      <formula>22</formula>
    </cfRule>
    <cfRule type="cellIs" dxfId="4" priority="2" operator="greaterThanOrEqual">
      <formula>22</formula>
    </cfRule>
  </conditionalFormatting>
  <pageMargins left="0.70866141732283472" right="0.70866141732283472" top="0.74803149606299213" bottom="0.74803149606299213" header="0.31496062992125984" footer="0.31496062992125984"/>
  <pageSetup paperSize="9" scale="41" fitToHeight="0" orientation="landscape"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0"/>
  <sheetViews>
    <sheetView zoomScale="80" zoomScaleNormal="80" workbookViewId="0">
      <selection activeCell="F25" sqref="F25"/>
    </sheetView>
  </sheetViews>
  <sheetFormatPr defaultRowHeight="15.75" x14ac:dyDescent="0.25"/>
  <cols>
    <col min="1" max="1" width="12.5703125" style="5" customWidth="1"/>
    <col min="2" max="2" width="9.42578125" style="11" customWidth="1"/>
    <col min="3" max="3" width="14.140625" style="14" customWidth="1"/>
    <col min="4" max="4" width="15.140625" style="14" customWidth="1"/>
    <col min="5" max="5" width="14.5703125" style="14" customWidth="1"/>
    <col min="6" max="6" width="14.42578125" style="14" customWidth="1"/>
    <col min="7" max="16" width="6.7109375" style="6" customWidth="1"/>
    <col min="17" max="17" width="9.7109375" style="6" customWidth="1"/>
    <col min="18" max="31" width="6.7109375" style="6" customWidth="1"/>
    <col min="32" max="33" width="10.7109375" style="5" customWidth="1"/>
    <col min="34" max="34" width="12.42578125" style="5" customWidth="1"/>
    <col min="35" max="35" width="14.85546875" style="5" customWidth="1"/>
    <col min="36" max="16384" width="9.140625" style="11"/>
  </cols>
  <sheetData>
    <row r="1" spans="1:35" ht="18.75" thickBot="1" x14ac:dyDescent="0.3">
      <c r="A1" s="48"/>
      <c r="B1" s="13"/>
    </row>
    <row r="2" spans="1:35" ht="44.25" customHeight="1" thickBot="1" x14ac:dyDescent="0.3">
      <c r="A2" s="220" t="s">
        <v>11</v>
      </c>
      <c r="B2" s="221"/>
      <c r="C2" s="221"/>
      <c r="D2" s="221"/>
      <c r="E2" s="222"/>
      <c r="F2" s="224" t="s">
        <v>29</v>
      </c>
      <c r="G2" s="224"/>
      <c r="H2" s="224"/>
      <c r="I2" s="224"/>
      <c r="J2" s="224"/>
      <c r="K2" s="224"/>
      <c r="L2" s="224"/>
      <c r="M2" s="224"/>
      <c r="N2" s="224"/>
      <c r="O2" s="224"/>
      <c r="P2" s="224"/>
      <c r="Q2" s="220" t="s">
        <v>30</v>
      </c>
      <c r="R2" s="221"/>
      <c r="S2" s="221"/>
      <c r="T2" s="221"/>
      <c r="U2" s="221"/>
      <c r="V2" s="221"/>
      <c r="W2" s="221"/>
      <c r="X2" s="221"/>
      <c r="Y2" s="221"/>
      <c r="Z2" s="221"/>
      <c r="AA2" s="221"/>
      <c r="AB2" s="221"/>
      <c r="AC2" s="221"/>
      <c r="AD2" s="221"/>
      <c r="AE2" s="222"/>
      <c r="AF2" s="220" t="s">
        <v>10</v>
      </c>
      <c r="AG2" s="221"/>
      <c r="AH2" s="221"/>
      <c r="AI2" s="222"/>
    </row>
    <row r="3" spans="1:35" s="17" customFormat="1" ht="44.25" customHeight="1" thickBot="1" x14ac:dyDescent="0.25">
      <c r="A3" s="228"/>
      <c r="B3" s="229"/>
      <c r="C3" s="229"/>
      <c r="D3" s="229"/>
      <c r="E3" s="230"/>
      <c r="F3" s="77"/>
      <c r="G3" s="232" t="s">
        <v>5</v>
      </c>
      <c r="H3" s="232"/>
      <c r="I3" s="232" t="s">
        <v>6</v>
      </c>
      <c r="J3" s="232"/>
      <c r="K3" s="232"/>
      <c r="L3" s="232" t="s">
        <v>7</v>
      </c>
      <c r="M3" s="232"/>
      <c r="N3" s="232"/>
      <c r="O3" s="232" t="s">
        <v>8</v>
      </c>
      <c r="P3" s="232"/>
      <c r="Q3" s="77"/>
      <c r="R3" s="78" t="s">
        <v>31</v>
      </c>
      <c r="S3" s="78" t="s">
        <v>32</v>
      </c>
      <c r="T3" s="78" t="s">
        <v>33</v>
      </c>
      <c r="U3" s="78" t="s">
        <v>34</v>
      </c>
      <c r="V3" s="78" t="s">
        <v>35</v>
      </c>
      <c r="W3" s="78" t="s">
        <v>36</v>
      </c>
      <c r="X3" s="78" t="s">
        <v>37</v>
      </c>
      <c r="Y3" s="78" t="s">
        <v>49</v>
      </c>
      <c r="Z3" s="78" t="s">
        <v>55</v>
      </c>
      <c r="AA3" s="233" t="s">
        <v>58</v>
      </c>
      <c r="AB3" s="234"/>
      <c r="AC3" s="234"/>
      <c r="AD3" s="234"/>
      <c r="AE3" s="235"/>
      <c r="AF3" s="228"/>
      <c r="AG3" s="229"/>
      <c r="AH3" s="229"/>
      <c r="AI3" s="230"/>
    </row>
    <row r="4" spans="1:35" s="16" customFormat="1" ht="68.25" customHeight="1" thickBot="1" x14ac:dyDescent="0.3">
      <c r="A4" s="65" t="s">
        <v>0</v>
      </c>
      <c r="B4" s="66" t="s">
        <v>167</v>
      </c>
      <c r="C4" s="67" t="s">
        <v>164</v>
      </c>
      <c r="D4" s="67" t="s">
        <v>1</v>
      </c>
      <c r="E4" s="67" t="s">
        <v>2</v>
      </c>
      <c r="F4" s="67" t="s">
        <v>45</v>
      </c>
      <c r="G4" s="76" t="s">
        <v>18</v>
      </c>
      <c r="H4" s="81" t="s">
        <v>19</v>
      </c>
      <c r="I4" s="80" t="s">
        <v>20</v>
      </c>
      <c r="J4" s="82" t="s">
        <v>21</v>
      </c>
      <c r="K4" s="81" t="s">
        <v>28</v>
      </c>
      <c r="L4" s="80" t="s">
        <v>22</v>
      </c>
      <c r="M4" s="82" t="s">
        <v>23</v>
      </c>
      <c r="N4" s="81" t="s">
        <v>24</v>
      </c>
      <c r="O4" s="80" t="s">
        <v>25</v>
      </c>
      <c r="P4" s="81" t="s">
        <v>26</v>
      </c>
      <c r="Q4" s="67" t="s">
        <v>44</v>
      </c>
      <c r="R4" s="71" t="s">
        <v>38</v>
      </c>
      <c r="S4" s="71" t="s">
        <v>39</v>
      </c>
      <c r="T4" s="71" t="s">
        <v>40</v>
      </c>
      <c r="U4" s="71" t="s">
        <v>48</v>
      </c>
      <c r="V4" s="71" t="s">
        <v>41</v>
      </c>
      <c r="W4" s="71" t="s">
        <v>42</v>
      </c>
      <c r="X4" s="71" t="s">
        <v>43</v>
      </c>
      <c r="Y4" s="71" t="s">
        <v>56</v>
      </c>
      <c r="Z4" s="71" t="s">
        <v>68</v>
      </c>
      <c r="AA4" s="80" t="s">
        <v>59</v>
      </c>
      <c r="AB4" s="82" t="s">
        <v>60</v>
      </c>
      <c r="AC4" s="82" t="s">
        <v>62</v>
      </c>
      <c r="AD4" s="82" t="s">
        <v>63</v>
      </c>
      <c r="AE4" s="81" t="s">
        <v>71</v>
      </c>
      <c r="AF4" s="71" t="s">
        <v>51</v>
      </c>
      <c r="AG4" s="71" t="s">
        <v>52</v>
      </c>
      <c r="AH4" s="71" t="s">
        <v>46</v>
      </c>
      <c r="AI4" s="71" t="s">
        <v>9</v>
      </c>
    </row>
    <row r="5" spans="1:35" s="12" customFormat="1" ht="16.5" thickTop="1" x14ac:dyDescent="0.25">
      <c r="A5" s="130" t="s">
        <v>191</v>
      </c>
      <c r="B5" s="131" t="str">
        <f t="shared" ref="B5:B10" si="0">"11 класс"</f>
        <v>11 класс</v>
      </c>
      <c r="C5" s="132" t="s">
        <v>350</v>
      </c>
      <c r="D5" s="132" t="s">
        <v>3</v>
      </c>
      <c r="E5" s="132" t="s">
        <v>202</v>
      </c>
      <c r="F5" s="132" t="s">
        <v>213</v>
      </c>
      <c r="G5" s="133">
        <v>1</v>
      </c>
      <c r="H5" s="135">
        <v>1</v>
      </c>
      <c r="I5" s="133">
        <v>1</v>
      </c>
      <c r="J5" s="134">
        <v>1</v>
      </c>
      <c r="K5" s="135">
        <v>1</v>
      </c>
      <c r="L5" s="133">
        <v>0</v>
      </c>
      <c r="M5" s="134">
        <v>1</v>
      </c>
      <c r="N5" s="135">
        <v>1</v>
      </c>
      <c r="O5" s="133">
        <v>1</v>
      </c>
      <c r="P5" s="135">
        <v>1</v>
      </c>
      <c r="Q5" s="132" t="s">
        <v>213</v>
      </c>
      <c r="R5" s="136">
        <v>1</v>
      </c>
      <c r="S5" s="136">
        <v>1</v>
      </c>
      <c r="T5" s="136">
        <v>1</v>
      </c>
      <c r="U5" s="136">
        <v>1</v>
      </c>
      <c r="V5" s="136">
        <v>1</v>
      </c>
      <c r="W5" s="136">
        <v>1</v>
      </c>
      <c r="X5" s="136">
        <v>1</v>
      </c>
      <c r="Y5" s="136">
        <v>1</v>
      </c>
      <c r="Z5" s="136">
        <v>1</v>
      </c>
      <c r="AA5" s="133">
        <v>1</v>
      </c>
      <c r="AB5" s="134">
        <v>1</v>
      </c>
      <c r="AC5" s="134">
        <v>1</v>
      </c>
      <c r="AD5" s="134">
        <v>1</v>
      </c>
      <c r="AE5" s="135">
        <v>1</v>
      </c>
      <c r="AF5" s="136">
        <f>SUM(Таблица11[[#This Row],[Д1]:[П2]])</f>
        <v>9</v>
      </c>
      <c r="AG5" s="136">
        <f>SUM(Таблица11[[#This Row],[З5]:[Р5]])</f>
        <v>14</v>
      </c>
      <c r="AH5" s="136">
        <f>SUM(Таблица11[[#This Row],[Сумма ПБ за УЧ]:[Сумма ПБ за ПЧ]])</f>
        <v>23</v>
      </c>
      <c r="AI5" s="148" t="s">
        <v>50</v>
      </c>
    </row>
    <row r="6" spans="1:35" s="12" customFormat="1" ht="16.5" thickBot="1" x14ac:dyDescent="0.3">
      <c r="A6" s="139" t="s">
        <v>192</v>
      </c>
      <c r="B6" s="140" t="str">
        <f t="shared" si="0"/>
        <v>11 класс</v>
      </c>
      <c r="C6" s="141" t="s">
        <v>351</v>
      </c>
      <c r="D6" s="141" t="s">
        <v>3</v>
      </c>
      <c r="E6" s="141" t="s">
        <v>202</v>
      </c>
      <c r="F6" s="141" t="s">
        <v>292</v>
      </c>
      <c r="G6" s="142">
        <v>1</v>
      </c>
      <c r="H6" s="144">
        <v>1</v>
      </c>
      <c r="I6" s="142">
        <v>1</v>
      </c>
      <c r="J6" s="143">
        <v>1</v>
      </c>
      <c r="K6" s="144">
        <v>1</v>
      </c>
      <c r="L6" s="142">
        <v>0</v>
      </c>
      <c r="M6" s="143">
        <v>1</v>
      </c>
      <c r="N6" s="144">
        <v>1</v>
      </c>
      <c r="O6" s="142">
        <v>1</v>
      </c>
      <c r="P6" s="144">
        <v>1</v>
      </c>
      <c r="Q6" s="141" t="s">
        <v>12</v>
      </c>
      <c r="R6" s="145" t="s">
        <v>12</v>
      </c>
      <c r="S6" s="145" t="s">
        <v>12</v>
      </c>
      <c r="T6" s="145" t="s">
        <v>12</v>
      </c>
      <c r="U6" s="145" t="s">
        <v>12</v>
      </c>
      <c r="V6" s="145" t="s">
        <v>12</v>
      </c>
      <c r="W6" s="145" t="s">
        <v>12</v>
      </c>
      <c r="X6" s="145" t="s">
        <v>12</v>
      </c>
      <c r="Y6" s="145" t="s">
        <v>12</v>
      </c>
      <c r="Z6" s="145" t="s">
        <v>12</v>
      </c>
      <c r="AA6" s="142" t="s">
        <v>12</v>
      </c>
      <c r="AB6" s="143" t="s">
        <v>12</v>
      </c>
      <c r="AC6" s="143" t="s">
        <v>12</v>
      </c>
      <c r="AD6" s="143" t="s">
        <v>12</v>
      </c>
      <c r="AE6" s="144" t="s">
        <v>12</v>
      </c>
      <c r="AF6" s="145">
        <f>SUM(Таблица11[[#This Row],[Д1]:[П2]])</f>
        <v>9</v>
      </c>
      <c r="AG6" s="145">
        <f>SUM(Таблица11[[#This Row],[З5]:[Р5]])</f>
        <v>0</v>
      </c>
      <c r="AH6" s="145">
        <f>SUM(Таблица11[[#This Row],[Сумма ПБ за УЧ]:[Сумма ПБ за ПЧ]])</f>
        <v>9</v>
      </c>
      <c r="AI6" s="149" t="s">
        <v>50</v>
      </c>
    </row>
    <row r="7" spans="1:35" ht="16.5" thickTop="1" x14ac:dyDescent="0.25">
      <c r="A7" s="49">
        <v>1</v>
      </c>
      <c r="B7" s="18" t="str">
        <f t="shared" si="0"/>
        <v>11 класс</v>
      </c>
      <c r="C7" s="4"/>
      <c r="D7" s="4"/>
      <c r="E7" s="4"/>
      <c r="F7" s="4"/>
      <c r="G7" s="8"/>
      <c r="H7" s="9"/>
      <c r="I7" s="8"/>
      <c r="J7" s="10"/>
      <c r="K7" s="9"/>
      <c r="L7" s="8"/>
      <c r="M7" s="10"/>
      <c r="N7" s="9"/>
      <c r="O7" s="8"/>
      <c r="P7" s="9"/>
      <c r="Q7" s="4"/>
      <c r="R7" s="15"/>
      <c r="S7" s="15"/>
      <c r="T7" s="15"/>
      <c r="U7" s="15"/>
      <c r="V7" s="15"/>
      <c r="W7" s="15"/>
      <c r="X7" s="15"/>
      <c r="Y7" s="15"/>
      <c r="Z7" s="15"/>
      <c r="AA7" s="8"/>
      <c r="AB7" s="10"/>
      <c r="AC7" s="10"/>
      <c r="AD7" s="10"/>
      <c r="AE7" s="9"/>
      <c r="AF7" s="7">
        <f>SUM(Таблица11[[#This Row],[Д1]:[П2]])</f>
        <v>0</v>
      </c>
      <c r="AG7" s="7">
        <f>SUM(Таблица11[[#This Row],[З5]:[Р5]])</f>
        <v>0</v>
      </c>
      <c r="AH7" s="7">
        <f>SUM(Таблица11[[#This Row],[Сумма ПБ за УЧ]:[Сумма ПБ за ПЧ]])</f>
        <v>0</v>
      </c>
      <c r="AI7" s="7"/>
    </row>
    <row r="8" spans="1:35" x14ac:dyDescent="0.25">
      <c r="A8" s="49">
        <v>2</v>
      </c>
      <c r="B8" s="62" t="str">
        <f t="shared" si="0"/>
        <v>11 класс</v>
      </c>
      <c r="C8" s="4"/>
      <c r="D8" s="4"/>
      <c r="E8" s="4"/>
      <c r="F8" s="4"/>
      <c r="G8" s="8"/>
      <c r="H8" s="9"/>
      <c r="I8" s="8"/>
      <c r="J8" s="10"/>
      <c r="K8" s="9"/>
      <c r="L8" s="8"/>
      <c r="M8" s="10"/>
      <c r="N8" s="9"/>
      <c r="O8" s="8"/>
      <c r="P8" s="9"/>
      <c r="Q8" s="4"/>
      <c r="R8" s="15"/>
      <c r="S8" s="15"/>
      <c r="T8" s="15"/>
      <c r="U8" s="15"/>
      <c r="V8" s="15"/>
      <c r="W8" s="15"/>
      <c r="X8" s="15"/>
      <c r="Y8" s="15"/>
      <c r="Z8" s="15"/>
      <c r="AA8" s="8"/>
      <c r="AB8" s="10"/>
      <c r="AC8" s="10"/>
      <c r="AD8" s="10"/>
      <c r="AE8" s="9"/>
      <c r="AF8" s="19">
        <f>SUM(Таблица11[[#This Row],[Д1]:[П2]])</f>
        <v>0</v>
      </c>
      <c r="AG8" s="19">
        <f>SUM(Таблица11[[#This Row],[З5]:[Р5]])</f>
        <v>0</v>
      </c>
      <c r="AH8" s="19">
        <f>SUM(Таблица11[[#This Row],[Сумма ПБ за УЧ]:[Сумма ПБ за ПЧ]])</f>
        <v>0</v>
      </c>
      <c r="AI8" s="22"/>
    </row>
    <row r="9" spans="1:35" x14ac:dyDescent="0.25">
      <c r="A9" s="49">
        <v>3</v>
      </c>
      <c r="B9" s="62" t="str">
        <f t="shared" si="0"/>
        <v>11 класс</v>
      </c>
      <c r="C9" s="4"/>
      <c r="D9" s="4"/>
      <c r="E9" s="4"/>
      <c r="F9" s="4"/>
      <c r="G9" s="8"/>
      <c r="H9" s="9"/>
      <c r="I9" s="8"/>
      <c r="J9" s="10"/>
      <c r="K9" s="9"/>
      <c r="L9" s="8"/>
      <c r="M9" s="10"/>
      <c r="N9" s="9"/>
      <c r="O9" s="8"/>
      <c r="P9" s="9"/>
      <c r="Q9" s="4"/>
      <c r="R9" s="15"/>
      <c r="S9" s="15"/>
      <c r="T9" s="15"/>
      <c r="U9" s="15"/>
      <c r="V9" s="15"/>
      <c r="W9" s="15"/>
      <c r="X9" s="15"/>
      <c r="Y9" s="15"/>
      <c r="Z9" s="15"/>
      <c r="AA9" s="8"/>
      <c r="AB9" s="10"/>
      <c r="AC9" s="10"/>
      <c r="AD9" s="10"/>
      <c r="AE9" s="9"/>
      <c r="AF9" s="19">
        <f>SUM(Таблица11[[#This Row],[Д1]:[П2]])</f>
        <v>0</v>
      </c>
      <c r="AG9" s="19">
        <f>SUM(Таблица11[[#This Row],[З5]:[Р5]])</f>
        <v>0</v>
      </c>
      <c r="AH9" s="19">
        <f>SUM(Таблица11[[#This Row],[Сумма ПБ за УЧ]:[Сумма ПБ за ПЧ]])</f>
        <v>0</v>
      </c>
      <c r="AI9" s="22"/>
    </row>
    <row r="10" spans="1:35" x14ac:dyDescent="0.25">
      <c r="A10" s="49" t="s">
        <v>163</v>
      </c>
      <c r="B10" s="18" t="str">
        <f t="shared" si="0"/>
        <v>11 класс</v>
      </c>
      <c r="C10" s="4"/>
      <c r="D10" s="4"/>
      <c r="E10" s="4"/>
      <c r="F10" s="4"/>
      <c r="G10" s="8"/>
      <c r="H10" s="9"/>
      <c r="I10" s="8"/>
      <c r="J10" s="10"/>
      <c r="K10" s="9"/>
      <c r="L10" s="8"/>
      <c r="M10" s="10"/>
      <c r="N10" s="9"/>
      <c r="O10" s="8"/>
      <c r="P10" s="9"/>
      <c r="Q10" s="4"/>
      <c r="R10" s="15"/>
      <c r="S10" s="15"/>
      <c r="T10" s="15"/>
      <c r="U10" s="15"/>
      <c r="V10" s="15"/>
      <c r="W10" s="15"/>
      <c r="X10" s="15"/>
      <c r="Y10" s="15"/>
      <c r="Z10" s="15"/>
      <c r="AA10" s="8"/>
      <c r="AB10" s="10"/>
      <c r="AC10" s="10"/>
      <c r="AD10" s="10"/>
      <c r="AE10" s="9"/>
      <c r="AF10" s="7">
        <f>SUM(Таблица11[[#This Row],[Д1]:[П2]])</f>
        <v>0</v>
      </c>
      <c r="AG10" s="7">
        <f>SUM(Таблица11[[#This Row],[З5]:[Р5]])</f>
        <v>0</v>
      </c>
      <c r="AH10" s="7">
        <f>SUM(Таблица11[[#This Row],[Сумма ПБ за УЧ]:[Сумма ПБ за ПЧ]])</f>
        <v>0</v>
      </c>
      <c r="AI10" s="7"/>
    </row>
  </sheetData>
  <mergeCells count="9">
    <mergeCell ref="A2:E3"/>
    <mergeCell ref="F2:P2"/>
    <mergeCell ref="Q2:AE2"/>
    <mergeCell ref="AF2:AI3"/>
    <mergeCell ref="G3:H3"/>
    <mergeCell ref="I3:K3"/>
    <mergeCell ref="AA3:AE3"/>
    <mergeCell ref="L3:N3"/>
    <mergeCell ref="O3:P3"/>
  </mergeCells>
  <conditionalFormatting sqref="AF5:AF10">
    <cfRule type="cellIs" dxfId="3" priority="3" operator="lessThan">
      <formula>9</formula>
    </cfRule>
    <cfRule type="cellIs" dxfId="2" priority="4" operator="greaterThanOrEqual">
      <formula>9</formula>
    </cfRule>
  </conditionalFormatting>
  <conditionalFormatting sqref="AH5:AH10">
    <cfRule type="cellIs" dxfId="1" priority="1" operator="lessThan">
      <formula>22</formula>
    </cfRule>
    <cfRule type="cellIs" dxfId="0" priority="2" operator="greaterThanOrEqual">
      <formula>22</formula>
    </cfRule>
  </conditionalFormatting>
  <pageMargins left="0.70866141732283472" right="0.70866141732283472" top="0.74803149606299213" bottom="0.74803149606299213" header="0.31496062992125984" footer="0.31496062992125984"/>
  <pageSetup paperSize="9" scale="41" fitToHeight="0"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V43"/>
  <sheetViews>
    <sheetView showGridLines="0" view="pageBreakPreview" topLeftCell="A31" zoomScale="90" zoomScaleNormal="90" zoomScaleSheetLayoutView="90" workbookViewId="0">
      <selection activeCell="O32" sqref="O32:S35"/>
    </sheetView>
  </sheetViews>
  <sheetFormatPr defaultRowHeight="18" x14ac:dyDescent="0.25"/>
  <cols>
    <col min="1" max="1" width="9.42578125" style="55" bestFit="1" customWidth="1"/>
    <col min="2" max="2" width="9.140625" style="36" customWidth="1"/>
    <col min="3" max="6" width="9.140625" style="27" customWidth="1"/>
    <col min="7" max="21" width="9.140625" style="37" customWidth="1"/>
    <col min="22" max="16384" width="9.140625" style="36"/>
  </cols>
  <sheetData>
    <row r="1" spans="1:21" s="24" customFormat="1" ht="42" customHeight="1" thickBot="1" x14ac:dyDescent="0.35">
      <c r="A1" s="50"/>
      <c r="B1" s="183" t="s">
        <v>359</v>
      </c>
      <c r="C1" s="183"/>
      <c r="D1" s="183"/>
      <c r="E1" s="183"/>
      <c r="F1" s="183"/>
      <c r="G1" s="183"/>
      <c r="H1" s="183"/>
      <c r="I1" s="183"/>
      <c r="J1" s="183"/>
      <c r="K1" s="183"/>
      <c r="L1" s="183"/>
      <c r="M1" s="183"/>
      <c r="N1" s="183"/>
      <c r="O1" s="183"/>
      <c r="P1" s="183"/>
      <c r="Q1" s="183"/>
      <c r="R1" s="183"/>
      <c r="S1" s="183"/>
      <c r="T1" s="183"/>
      <c r="U1" s="184"/>
    </row>
    <row r="2" spans="1:21" ht="13.5" customHeight="1" x14ac:dyDescent="0.25">
      <c r="A2" s="54"/>
      <c r="B2" s="42"/>
      <c r="C2" s="43"/>
      <c r="D2" s="43"/>
      <c r="E2" s="43"/>
      <c r="F2" s="43"/>
      <c r="G2" s="44"/>
      <c r="H2" s="44"/>
      <c r="I2" s="44"/>
      <c r="J2" s="44"/>
      <c r="K2" s="44"/>
      <c r="L2" s="44"/>
      <c r="M2" s="44"/>
      <c r="N2" s="44"/>
      <c r="O2" s="44"/>
      <c r="P2" s="44"/>
      <c r="Q2" s="44"/>
      <c r="R2" s="44"/>
      <c r="S2" s="44"/>
      <c r="T2" s="44"/>
      <c r="U2" s="45"/>
    </row>
    <row r="3" spans="1:21" x14ac:dyDescent="0.25">
      <c r="A3" s="162" t="s">
        <v>180</v>
      </c>
      <c r="B3" s="175" t="s">
        <v>162</v>
      </c>
      <c r="C3" s="175"/>
      <c r="D3" s="175"/>
      <c r="E3" s="175"/>
      <c r="F3" s="175"/>
      <c r="G3" s="175"/>
      <c r="H3" s="175"/>
      <c r="I3" s="175"/>
      <c r="J3" s="175"/>
      <c r="K3" s="175"/>
      <c r="L3" s="175"/>
      <c r="M3" s="175"/>
      <c r="N3" s="175"/>
      <c r="O3" s="175"/>
      <c r="P3" s="175"/>
      <c r="Q3" s="175"/>
      <c r="R3" s="175"/>
      <c r="S3" s="175"/>
      <c r="T3" s="175"/>
      <c r="U3" s="176"/>
    </row>
    <row r="4" spans="1:21" ht="42" customHeight="1" x14ac:dyDescent="0.25">
      <c r="A4" s="161"/>
      <c r="B4" s="171" t="s">
        <v>319</v>
      </c>
      <c r="C4" s="171"/>
      <c r="D4" s="171"/>
      <c r="E4" s="171"/>
      <c r="F4" s="171"/>
      <c r="G4" s="171"/>
      <c r="H4" s="171"/>
      <c r="I4" s="171"/>
      <c r="J4" s="171"/>
      <c r="K4" s="171"/>
      <c r="L4" s="171"/>
      <c r="M4" s="171"/>
      <c r="N4" s="171"/>
      <c r="O4" s="171"/>
      <c r="P4" s="171"/>
      <c r="Q4" s="171"/>
      <c r="R4" s="171"/>
      <c r="S4" s="171"/>
      <c r="T4" s="171"/>
      <c r="U4" s="172"/>
    </row>
    <row r="5" spans="1:21" ht="22.5" customHeight="1" x14ac:dyDescent="0.25">
      <c r="A5" s="161"/>
      <c r="B5" s="189" t="s">
        <v>172</v>
      </c>
      <c r="C5" s="189"/>
      <c r="D5" s="189"/>
      <c r="E5" s="189"/>
      <c r="F5" s="189"/>
      <c r="G5" s="189"/>
      <c r="H5" s="189"/>
      <c r="I5" s="189"/>
      <c r="J5" s="189"/>
      <c r="K5" s="189"/>
      <c r="L5" s="189"/>
      <c r="M5" s="189"/>
      <c r="N5" s="189"/>
      <c r="O5" s="189"/>
      <c r="P5" s="189"/>
      <c r="Q5" s="189"/>
      <c r="R5" s="189"/>
      <c r="S5" s="189"/>
      <c r="T5" s="189"/>
      <c r="U5" s="190"/>
    </row>
    <row r="6" spans="1:21" ht="22.5" customHeight="1" x14ac:dyDescent="0.25">
      <c r="A6" s="161"/>
      <c r="B6" s="191" t="s">
        <v>179</v>
      </c>
      <c r="C6" s="171"/>
      <c r="D6" s="171"/>
      <c r="E6" s="171"/>
      <c r="F6" s="171"/>
      <c r="G6" s="171"/>
      <c r="H6" s="171"/>
      <c r="I6" s="171"/>
      <c r="J6" s="171"/>
      <c r="K6" s="171"/>
      <c r="L6" s="171"/>
      <c r="M6" s="171"/>
      <c r="N6" s="171"/>
      <c r="O6" s="171"/>
      <c r="P6" s="171"/>
      <c r="Q6" s="171"/>
      <c r="R6" s="171"/>
      <c r="S6" s="171"/>
      <c r="T6" s="171"/>
      <c r="U6" s="172"/>
    </row>
    <row r="7" spans="1:21" ht="22.5" customHeight="1" x14ac:dyDescent="0.25">
      <c r="A7" s="161"/>
      <c r="B7" s="171" t="s">
        <v>175</v>
      </c>
      <c r="C7" s="171"/>
      <c r="D7" s="171"/>
      <c r="E7" s="171"/>
      <c r="F7" s="171"/>
      <c r="G7" s="171"/>
      <c r="H7" s="171"/>
      <c r="I7" s="171"/>
      <c r="J7" s="171"/>
      <c r="K7" s="171"/>
      <c r="L7" s="171"/>
      <c r="M7" s="171"/>
      <c r="N7" s="171"/>
      <c r="O7" s="171"/>
      <c r="P7" s="171"/>
      <c r="Q7" s="171"/>
      <c r="R7" s="171"/>
      <c r="S7" s="171"/>
      <c r="T7" s="171"/>
      <c r="U7" s="172"/>
    </row>
    <row r="8" spans="1:21" ht="22.5" customHeight="1" x14ac:dyDescent="0.25">
      <c r="A8" s="161"/>
      <c r="B8" s="171" t="s">
        <v>176</v>
      </c>
      <c r="C8" s="171"/>
      <c r="D8" s="171"/>
      <c r="E8" s="171"/>
      <c r="F8" s="171"/>
      <c r="G8" s="171"/>
      <c r="H8" s="171"/>
      <c r="I8" s="171"/>
      <c r="J8" s="171"/>
      <c r="K8" s="171"/>
      <c r="L8" s="171"/>
      <c r="M8" s="171"/>
      <c r="N8" s="171"/>
      <c r="O8" s="171"/>
      <c r="P8" s="171"/>
      <c r="Q8" s="171"/>
      <c r="R8" s="171"/>
      <c r="S8" s="171"/>
      <c r="T8" s="171"/>
      <c r="U8" s="172"/>
    </row>
    <row r="9" spans="1:21" ht="22.5" customHeight="1" x14ac:dyDescent="0.25">
      <c r="A9" s="161"/>
      <c r="B9" s="171" t="s">
        <v>177</v>
      </c>
      <c r="C9" s="171"/>
      <c r="D9" s="171"/>
      <c r="E9" s="171"/>
      <c r="F9" s="171"/>
      <c r="G9" s="171"/>
      <c r="H9" s="171"/>
      <c r="I9" s="171"/>
      <c r="J9" s="171"/>
      <c r="K9" s="171"/>
      <c r="L9" s="171"/>
      <c r="M9" s="171"/>
      <c r="N9" s="171"/>
      <c r="O9" s="171"/>
      <c r="P9" s="171"/>
      <c r="Q9" s="171"/>
      <c r="R9" s="171"/>
      <c r="S9" s="171"/>
      <c r="T9" s="171"/>
      <c r="U9" s="172"/>
    </row>
    <row r="10" spans="1:21" ht="22.5" customHeight="1" x14ac:dyDescent="0.25">
      <c r="A10" s="161"/>
      <c r="B10" s="46" t="s">
        <v>193</v>
      </c>
      <c r="C10" s="29"/>
      <c r="D10" s="29"/>
      <c r="E10" s="29"/>
      <c r="F10" s="160"/>
      <c r="G10" s="152"/>
      <c r="H10" s="152"/>
      <c r="I10" s="152"/>
      <c r="J10" s="152"/>
      <c r="K10" s="152"/>
      <c r="L10" s="152"/>
      <c r="M10" s="152"/>
      <c r="N10" s="152"/>
      <c r="O10" s="152"/>
      <c r="P10" s="152"/>
      <c r="Q10" s="152"/>
      <c r="R10" s="152"/>
      <c r="S10" s="152"/>
      <c r="T10" s="39"/>
      <c r="U10" s="40"/>
    </row>
    <row r="11" spans="1:21" s="41" customFormat="1" ht="22.5" customHeight="1" thickBot="1" x14ac:dyDescent="0.3">
      <c r="A11" s="157"/>
      <c r="B11" s="47" t="s">
        <v>194</v>
      </c>
      <c r="C11" s="29"/>
      <c r="D11" s="29"/>
      <c r="E11" s="29"/>
      <c r="F11" s="160"/>
      <c r="G11" s="152"/>
      <c r="H11" s="152"/>
      <c r="I11" s="152"/>
      <c r="J11" s="152"/>
      <c r="K11" s="152"/>
      <c r="L11" s="152"/>
      <c r="M11" s="152"/>
      <c r="N11" s="152"/>
      <c r="O11" s="152"/>
      <c r="P11" s="152"/>
      <c r="Q11" s="152"/>
      <c r="R11" s="152"/>
      <c r="S11" s="152"/>
      <c r="T11" s="39"/>
      <c r="U11" s="40"/>
    </row>
    <row r="12" spans="1:21" s="41" customFormat="1" ht="38.25" customHeight="1" x14ac:dyDescent="0.25">
      <c r="A12" s="163" t="s">
        <v>181</v>
      </c>
      <c r="B12" s="179" t="s">
        <v>293</v>
      </c>
      <c r="C12" s="179"/>
      <c r="D12" s="179"/>
      <c r="E12" s="179"/>
      <c r="F12" s="179"/>
      <c r="G12" s="179"/>
      <c r="H12" s="179"/>
      <c r="I12" s="179"/>
      <c r="J12" s="179"/>
      <c r="K12" s="179"/>
      <c r="L12" s="179"/>
      <c r="M12" s="179"/>
      <c r="N12" s="179"/>
      <c r="O12" s="179"/>
      <c r="P12" s="179"/>
      <c r="Q12" s="179"/>
      <c r="R12" s="179"/>
      <c r="S12" s="179"/>
      <c r="T12" s="179"/>
      <c r="U12" s="180"/>
    </row>
    <row r="13" spans="1:21" s="41" customFormat="1" x14ac:dyDescent="0.25">
      <c r="A13" s="56" t="s">
        <v>187</v>
      </c>
      <c r="B13" s="171" t="s">
        <v>171</v>
      </c>
      <c r="C13" s="171"/>
      <c r="D13" s="171"/>
      <c r="E13" s="171"/>
      <c r="F13" s="171"/>
      <c r="G13" s="171"/>
      <c r="H13" s="171"/>
      <c r="I13" s="171"/>
      <c r="J13" s="171"/>
      <c r="K13" s="171"/>
      <c r="L13" s="171"/>
      <c r="M13" s="171"/>
      <c r="N13" s="171"/>
      <c r="O13" s="171"/>
      <c r="P13" s="171"/>
      <c r="Q13" s="171"/>
      <c r="R13" s="171"/>
      <c r="S13" s="171"/>
      <c r="T13" s="171"/>
      <c r="U13" s="172"/>
    </row>
    <row r="14" spans="1:21" s="41" customFormat="1" x14ac:dyDescent="0.25">
      <c r="A14" s="56" t="s">
        <v>188</v>
      </c>
      <c r="B14" s="171" t="s">
        <v>185</v>
      </c>
      <c r="C14" s="171"/>
      <c r="D14" s="171"/>
      <c r="E14" s="171"/>
      <c r="F14" s="171"/>
      <c r="G14" s="171"/>
      <c r="H14" s="171"/>
      <c r="I14" s="171"/>
      <c r="J14" s="171"/>
      <c r="K14" s="171"/>
      <c r="L14" s="171"/>
      <c r="M14" s="171"/>
      <c r="N14" s="171"/>
      <c r="O14" s="171"/>
      <c r="P14" s="171"/>
      <c r="Q14" s="171"/>
      <c r="R14" s="171"/>
      <c r="S14" s="171"/>
      <c r="T14" s="171"/>
      <c r="U14" s="172"/>
    </row>
    <row r="15" spans="1:21" s="41" customFormat="1" x14ac:dyDescent="0.25">
      <c r="A15" s="56" t="s">
        <v>189</v>
      </c>
      <c r="B15" s="171" t="s">
        <v>186</v>
      </c>
      <c r="C15" s="171"/>
      <c r="D15" s="171"/>
      <c r="E15" s="171"/>
      <c r="F15" s="171"/>
      <c r="G15" s="171"/>
      <c r="H15" s="171"/>
      <c r="I15" s="171"/>
      <c r="J15" s="171"/>
      <c r="K15" s="171"/>
      <c r="L15" s="171"/>
      <c r="M15" s="171"/>
      <c r="N15" s="171"/>
      <c r="O15" s="171"/>
      <c r="P15" s="171"/>
      <c r="Q15" s="171"/>
      <c r="R15" s="171"/>
      <c r="S15" s="171"/>
      <c r="T15" s="171"/>
      <c r="U15" s="172"/>
    </row>
    <row r="16" spans="1:21" s="41" customFormat="1" ht="19.5" customHeight="1" x14ac:dyDescent="0.25">
      <c r="A16" s="56" t="s">
        <v>294</v>
      </c>
      <c r="B16" s="171" t="s">
        <v>295</v>
      </c>
      <c r="C16" s="171"/>
      <c r="D16" s="171"/>
      <c r="E16" s="171"/>
      <c r="F16" s="171"/>
      <c r="G16" s="171"/>
      <c r="H16" s="171"/>
      <c r="I16" s="171"/>
      <c r="J16" s="171"/>
      <c r="K16" s="171"/>
      <c r="L16" s="171"/>
      <c r="M16" s="171"/>
      <c r="N16" s="171"/>
      <c r="O16" s="171"/>
      <c r="P16" s="171"/>
      <c r="Q16" s="171"/>
      <c r="R16" s="171"/>
      <c r="S16" s="171"/>
      <c r="T16" s="171"/>
      <c r="U16" s="172"/>
    </row>
    <row r="17" spans="1:21" s="41" customFormat="1" ht="19.5" customHeight="1" thickBot="1" x14ac:dyDescent="0.3">
      <c r="A17" s="155" t="s">
        <v>296</v>
      </c>
      <c r="B17" s="187" t="s">
        <v>297</v>
      </c>
      <c r="C17" s="187"/>
      <c r="D17" s="187"/>
      <c r="E17" s="187"/>
      <c r="F17" s="187"/>
      <c r="G17" s="187"/>
      <c r="H17" s="187"/>
      <c r="I17" s="187"/>
      <c r="J17" s="187"/>
      <c r="K17" s="187"/>
      <c r="L17" s="187"/>
      <c r="M17" s="187"/>
      <c r="N17" s="187"/>
      <c r="O17" s="187"/>
      <c r="P17" s="187"/>
      <c r="Q17" s="187"/>
      <c r="R17" s="187"/>
      <c r="S17" s="187"/>
      <c r="T17" s="187"/>
      <c r="U17" s="188"/>
    </row>
    <row r="18" spans="1:21" s="41" customFormat="1" ht="43.5" customHeight="1" x14ac:dyDescent="0.25">
      <c r="A18" s="163" t="s">
        <v>182</v>
      </c>
      <c r="B18" s="179" t="s">
        <v>298</v>
      </c>
      <c r="C18" s="179"/>
      <c r="D18" s="179"/>
      <c r="E18" s="179"/>
      <c r="F18" s="179"/>
      <c r="G18" s="179"/>
      <c r="H18" s="179"/>
      <c r="I18" s="179"/>
      <c r="J18" s="179"/>
      <c r="K18" s="179"/>
      <c r="L18" s="179"/>
      <c r="M18" s="179"/>
      <c r="N18" s="179"/>
      <c r="O18" s="179"/>
      <c r="P18" s="179"/>
      <c r="Q18" s="179"/>
      <c r="R18" s="179"/>
      <c r="S18" s="179"/>
      <c r="T18" s="179"/>
      <c r="U18" s="180"/>
    </row>
    <row r="19" spans="1:21" s="41" customFormat="1" ht="77.25" customHeight="1" x14ac:dyDescent="0.25">
      <c r="A19" s="168" t="s">
        <v>307</v>
      </c>
      <c r="B19" s="185" t="s">
        <v>320</v>
      </c>
      <c r="C19" s="185"/>
      <c r="D19" s="185"/>
      <c r="E19" s="185"/>
      <c r="F19" s="185"/>
      <c r="G19" s="185"/>
      <c r="H19" s="185"/>
      <c r="I19" s="185"/>
      <c r="J19" s="185"/>
      <c r="K19" s="185"/>
      <c r="L19" s="185"/>
      <c r="M19" s="185"/>
      <c r="N19" s="185"/>
      <c r="O19" s="185"/>
      <c r="P19" s="185"/>
      <c r="Q19" s="185"/>
      <c r="R19" s="185"/>
      <c r="S19" s="185"/>
      <c r="T19" s="185"/>
      <c r="U19" s="186"/>
    </row>
    <row r="20" spans="1:21" s="41" customFormat="1" ht="57.75" customHeight="1" x14ac:dyDescent="0.25">
      <c r="A20" s="168" t="s">
        <v>308</v>
      </c>
      <c r="B20" s="173" t="s">
        <v>360</v>
      </c>
      <c r="C20" s="173"/>
      <c r="D20" s="173"/>
      <c r="E20" s="173"/>
      <c r="F20" s="173"/>
      <c r="G20" s="173"/>
      <c r="H20" s="173"/>
      <c r="I20" s="173"/>
      <c r="J20" s="173"/>
      <c r="K20" s="173"/>
      <c r="L20" s="173"/>
      <c r="M20" s="173"/>
      <c r="N20" s="173"/>
      <c r="O20" s="173"/>
      <c r="P20" s="173"/>
      <c r="Q20" s="173"/>
      <c r="R20" s="173"/>
      <c r="S20" s="173"/>
      <c r="T20" s="173"/>
      <c r="U20" s="174"/>
    </row>
    <row r="21" spans="1:21" s="41" customFormat="1" ht="39.75" customHeight="1" x14ac:dyDescent="0.25">
      <c r="A21" s="168" t="s">
        <v>321</v>
      </c>
      <c r="B21" s="171" t="s">
        <v>330</v>
      </c>
      <c r="C21" s="171"/>
      <c r="D21" s="171"/>
      <c r="E21" s="171"/>
      <c r="F21" s="171"/>
      <c r="G21" s="171"/>
      <c r="H21" s="171"/>
      <c r="I21" s="171"/>
      <c r="J21" s="171"/>
      <c r="K21" s="171"/>
      <c r="L21" s="171"/>
      <c r="M21" s="171"/>
      <c r="N21" s="171"/>
      <c r="O21" s="171"/>
      <c r="P21" s="171"/>
      <c r="Q21" s="171"/>
      <c r="R21" s="171"/>
      <c r="S21" s="171"/>
      <c r="T21" s="171"/>
      <c r="U21" s="172"/>
    </row>
    <row r="22" spans="1:21" s="41" customFormat="1" x14ac:dyDescent="0.25">
      <c r="A22" s="168" t="s">
        <v>322</v>
      </c>
      <c r="B22" s="171" t="s">
        <v>174</v>
      </c>
      <c r="C22" s="171"/>
      <c r="D22" s="171"/>
      <c r="E22" s="171"/>
      <c r="F22" s="171"/>
      <c r="G22" s="171"/>
      <c r="H22" s="171"/>
      <c r="I22" s="171"/>
      <c r="J22" s="171"/>
      <c r="K22" s="171"/>
      <c r="L22" s="171"/>
      <c r="M22" s="171"/>
      <c r="N22" s="171"/>
      <c r="O22" s="171"/>
      <c r="P22" s="171"/>
      <c r="Q22" s="171"/>
      <c r="R22" s="171"/>
      <c r="S22" s="171"/>
      <c r="T22" s="171"/>
      <c r="U22" s="172"/>
    </row>
    <row r="23" spans="1:21" s="41" customFormat="1" ht="18" customHeight="1" x14ac:dyDescent="0.25">
      <c r="A23" s="168" t="s">
        <v>323</v>
      </c>
      <c r="B23" s="171" t="s">
        <v>299</v>
      </c>
      <c r="C23" s="171"/>
      <c r="D23" s="171"/>
      <c r="E23" s="171"/>
      <c r="F23" s="171"/>
      <c r="G23" s="171"/>
      <c r="H23" s="171"/>
      <c r="I23" s="171"/>
      <c r="J23" s="171"/>
      <c r="K23" s="171"/>
      <c r="L23" s="171"/>
      <c r="M23" s="171"/>
      <c r="N23" s="171"/>
      <c r="O23" s="171"/>
      <c r="P23" s="171"/>
      <c r="Q23" s="171"/>
      <c r="R23" s="171"/>
      <c r="S23" s="171"/>
      <c r="T23" s="171"/>
      <c r="U23" s="172"/>
    </row>
    <row r="24" spans="1:21" s="41" customFormat="1" x14ac:dyDescent="0.25">
      <c r="A24" s="168" t="s">
        <v>324</v>
      </c>
      <c r="B24" s="171" t="s">
        <v>168</v>
      </c>
      <c r="C24" s="171"/>
      <c r="D24" s="171"/>
      <c r="E24" s="171"/>
      <c r="F24" s="171"/>
      <c r="G24" s="171"/>
      <c r="H24" s="171"/>
      <c r="I24" s="171"/>
      <c r="J24" s="171"/>
      <c r="K24" s="171"/>
      <c r="L24" s="171"/>
      <c r="M24" s="171"/>
      <c r="N24" s="171"/>
      <c r="O24" s="171"/>
      <c r="P24" s="171"/>
      <c r="Q24" s="171"/>
      <c r="R24" s="171"/>
      <c r="S24" s="171"/>
      <c r="T24" s="171"/>
      <c r="U24" s="172"/>
    </row>
    <row r="25" spans="1:21" s="41" customFormat="1" ht="59.25" customHeight="1" x14ac:dyDescent="0.25">
      <c r="A25" s="168" t="s">
        <v>325</v>
      </c>
      <c r="B25" s="171" t="s">
        <v>356</v>
      </c>
      <c r="C25" s="171"/>
      <c r="D25" s="171"/>
      <c r="E25" s="171"/>
      <c r="F25" s="171"/>
      <c r="G25" s="171"/>
      <c r="H25" s="171"/>
      <c r="I25" s="171"/>
      <c r="J25" s="171"/>
      <c r="K25" s="171"/>
      <c r="L25" s="171"/>
      <c r="M25" s="171"/>
      <c r="N25" s="171"/>
      <c r="O25" s="171"/>
      <c r="P25" s="171"/>
      <c r="Q25" s="171"/>
      <c r="R25" s="171"/>
      <c r="S25" s="171"/>
      <c r="T25" s="171"/>
      <c r="U25" s="172"/>
    </row>
    <row r="26" spans="1:21" s="41" customFormat="1" ht="83.25" customHeight="1" x14ac:dyDescent="0.25">
      <c r="A26" s="168" t="s">
        <v>326</v>
      </c>
      <c r="B26" s="171" t="s">
        <v>317</v>
      </c>
      <c r="C26" s="171"/>
      <c r="D26" s="171"/>
      <c r="E26" s="171"/>
      <c r="F26" s="171"/>
      <c r="G26" s="171"/>
      <c r="H26" s="171"/>
      <c r="I26" s="171"/>
      <c r="J26" s="171"/>
      <c r="K26" s="171"/>
      <c r="L26" s="171"/>
      <c r="M26" s="171"/>
      <c r="N26" s="171"/>
      <c r="O26" s="171"/>
      <c r="P26" s="171"/>
      <c r="Q26" s="171"/>
      <c r="R26" s="171"/>
      <c r="S26" s="171"/>
      <c r="T26" s="171"/>
      <c r="U26" s="172"/>
    </row>
    <row r="27" spans="1:21" s="41" customFormat="1" ht="44.25" customHeight="1" x14ac:dyDescent="0.25">
      <c r="A27" s="168" t="s">
        <v>327</v>
      </c>
      <c r="B27" s="171" t="s">
        <v>300</v>
      </c>
      <c r="C27" s="171"/>
      <c r="D27" s="171"/>
      <c r="E27" s="171"/>
      <c r="F27" s="171"/>
      <c r="G27" s="171"/>
      <c r="H27" s="171"/>
      <c r="I27" s="171"/>
      <c r="J27" s="171"/>
      <c r="K27" s="171"/>
      <c r="L27" s="171"/>
      <c r="M27" s="171"/>
      <c r="N27" s="171"/>
      <c r="O27" s="171"/>
      <c r="P27" s="171"/>
      <c r="Q27" s="171"/>
      <c r="R27" s="171"/>
      <c r="S27" s="171"/>
      <c r="T27" s="171"/>
      <c r="U27" s="172"/>
    </row>
    <row r="28" spans="1:21" s="41" customFormat="1" ht="27" customHeight="1" x14ac:dyDescent="0.25">
      <c r="A28" s="168" t="s">
        <v>328</v>
      </c>
      <c r="B28" s="171" t="s">
        <v>173</v>
      </c>
      <c r="C28" s="171"/>
      <c r="D28" s="171"/>
      <c r="E28" s="171"/>
      <c r="F28" s="171"/>
      <c r="G28" s="171"/>
      <c r="H28" s="171"/>
      <c r="I28" s="171"/>
      <c r="J28" s="171"/>
      <c r="K28" s="171"/>
      <c r="L28" s="171"/>
      <c r="M28" s="171"/>
      <c r="N28" s="171"/>
      <c r="O28" s="171"/>
      <c r="P28" s="171"/>
      <c r="Q28" s="171"/>
      <c r="R28" s="171"/>
      <c r="S28" s="171"/>
      <c r="T28" s="171"/>
      <c r="U28" s="172"/>
    </row>
    <row r="29" spans="1:21" s="41" customFormat="1" ht="72.75" customHeight="1" x14ac:dyDescent="0.25">
      <c r="A29" s="168" t="s">
        <v>353</v>
      </c>
      <c r="B29" s="171" t="s">
        <v>354</v>
      </c>
      <c r="C29" s="171"/>
      <c r="D29" s="171"/>
      <c r="E29" s="171"/>
      <c r="F29" s="171"/>
      <c r="G29" s="171"/>
      <c r="H29" s="171"/>
      <c r="I29" s="171"/>
      <c r="J29" s="171"/>
      <c r="K29" s="171"/>
      <c r="L29" s="171"/>
      <c r="M29" s="171"/>
      <c r="N29" s="171"/>
      <c r="O29" s="171"/>
      <c r="P29" s="171"/>
      <c r="Q29" s="171"/>
      <c r="R29" s="171"/>
      <c r="S29" s="171"/>
      <c r="T29" s="171"/>
      <c r="U29" s="172"/>
    </row>
    <row r="30" spans="1:21" s="41" customFormat="1" ht="73.5" customHeight="1" thickBot="1" x14ac:dyDescent="0.3">
      <c r="A30" s="168" t="s">
        <v>357</v>
      </c>
      <c r="B30" s="171" t="s">
        <v>355</v>
      </c>
      <c r="C30" s="171"/>
      <c r="D30" s="171"/>
      <c r="E30" s="171"/>
      <c r="F30" s="171"/>
      <c r="G30" s="171"/>
      <c r="H30" s="171"/>
      <c r="I30" s="171"/>
      <c r="J30" s="171"/>
      <c r="K30" s="171"/>
      <c r="L30" s="171"/>
      <c r="M30" s="171"/>
      <c r="N30" s="171"/>
      <c r="O30" s="171"/>
      <c r="P30" s="171"/>
      <c r="Q30" s="171"/>
      <c r="R30" s="171"/>
      <c r="S30" s="171"/>
      <c r="T30" s="171"/>
      <c r="U30" s="172"/>
    </row>
    <row r="31" spans="1:21" s="41" customFormat="1" ht="24" customHeight="1" x14ac:dyDescent="0.25">
      <c r="A31" s="163" t="s">
        <v>183</v>
      </c>
      <c r="B31" s="181" t="s">
        <v>305</v>
      </c>
      <c r="C31" s="181"/>
      <c r="D31" s="181"/>
      <c r="E31" s="181"/>
      <c r="F31" s="181"/>
      <c r="G31" s="181"/>
      <c r="H31" s="181"/>
      <c r="I31" s="181"/>
      <c r="J31" s="181"/>
      <c r="K31" s="181"/>
      <c r="L31" s="181"/>
      <c r="M31" s="181"/>
      <c r="N31" s="181"/>
      <c r="O31" s="181"/>
      <c r="P31" s="181"/>
      <c r="Q31" s="181"/>
      <c r="R31" s="181"/>
      <c r="S31" s="181"/>
      <c r="T31" s="181"/>
      <c r="U31" s="182"/>
    </row>
    <row r="32" spans="1:21" s="41" customFormat="1" ht="20.100000000000001" customHeight="1" x14ac:dyDescent="0.25">
      <c r="A32" s="150"/>
      <c r="B32" s="177" t="s">
        <v>13</v>
      </c>
      <c r="C32" s="177"/>
      <c r="D32" s="177"/>
      <c r="E32" s="178" t="s">
        <v>306</v>
      </c>
      <c r="F32" s="178"/>
      <c r="G32" s="178"/>
      <c r="H32" s="178"/>
      <c r="I32" s="178"/>
      <c r="J32" s="153"/>
      <c r="K32" s="153"/>
      <c r="L32" s="177" t="s">
        <v>57</v>
      </c>
      <c r="M32" s="177"/>
      <c r="N32" s="177"/>
      <c r="O32" s="178" t="s">
        <v>315</v>
      </c>
      <c r="P32" s="178"/>
      <c r="Q32" s="178"/>
      <c r="R32" s="178"/>
      <c r="S32" s="178"/>
      <c r="T32" s="153"/>
      <c r="U32" s="154"/>
    </row>
    <row r="33" spans="1:22" s="41" customFormat="1" ht="20.100000000000001" customHeight="1" x14ac:dyDescent="0.25">
      <c r="A33" s="150"/>
      <c r="B33" s="177" t="s">
        <v>17</v>
      </c>
      <c r="C33" s="177"/>
      <c r="D33" s="177"/>
      <c r="E33" s="178" t="s">
        <v>314</v>
      </c>
      <c r="F33" s="178"/>
      <c r="G33" s="178"/>
      <c r="H33" s="178"/>
      <c r="I33" s="178"/>
      <c r="J33" s="153"/>
      <c r="K33" s="153"/>
      <c r="L33" s="177" t="s">
        <v>61</v>
      </c>
      <c r="M33" s="177"/>
      <c r="N33" s="177"/>
      <c r="O33" s="178"/>
      <c r="P33" s="178"/>
      <c r="Q33" s="178"/>
      <c r="R33" s="178"/>
      <c r="S33" s="178"/>
      <c r="T33" s="153"/>
      <c r="U33" s="154"/>
    </row>
    <row r="34" spans="1:22" s="41" customFormat="1" ht="20.100000000000001" customHeight="1" x14ac:dyDescent="0.25">
      <c r="A34" s="150"/>
      <c r="B34" s="177" t="s">
        <v>47</v>
      </c>
      <c r="C34" s="177"/>
      <c r="D34" s="177"/>
      <c r="E34" s="178"/>
      <c r="F34" s="178"/>
      <c r="G34" s="178"/>
      <c r="H34" s="178"/>
      <c r="I34" s="178"/>
      <c r="J34" s="153"/>
      <c r="K34" s="153"/>
      <c r="L34" s="177" t="s">
        <v>64</v>
      </c>
      <c r="M34" s="177"/>
      <c r="N34" s="177"/>
      <c r="O34" s="178"/>
      <c r="P34" s="178"/>
      <c r="Q34" s="178"/>
      <c r="R34" s="178"/>
      <c r="S34" s="178"/>
      <c r="T34" s="153"/>
      <c r="U34" s="154"/>
    </row>
    <row r="35" spans="1:22" s="41" customFormat="1" ht="20.100000000000001" customHeight="1" x14ac:dyDescent="0.25">
      <c r="A35" s="150"/>
      <c r="B35" s="177" t="s">
        <v>53</v>
      </c>
      <c r="C35" s="177"/>
      <c r="D35" s="177"/>
      <c r="E35" s="178"/>
      <c r="F35" s="178"/>
      <c r="G35" s="178"/>
      <c r="H35" s="178"/>
      <c r="I35" s="178"/>
      <c r="J35" s="153"/>
      <c r="K35" s="153"/>
      <c r="L35" s="177" t="s">
        <v>65</v>
      </c>
      <c r="M35" s="177"/>
      <c r="N35" s="177"/>
      <c r="O35" s="178"/>
      <c r="P35" s="178"/>
      <c r="Q35" s="178"/>
      <c r="R35" s="178"/>
      <c r="S35" s="178"/>
      <c r="T35" s="153"/>
      <c r="U35" s="154"/>
    </row>
    <row r="36" spans="1:22" s="41" customFormat="1" ht="20.100000000000001" customHeight="1" x14ac:dyDescent="0.25">
      <c r="A36" s="150"/>
      <c r="B36" s="177" t="s">
        <v>54</v>
      </c>
      <c r="C36" s="177"/>
      <c r="D36" s="177"/>
      <c r="E36" s="178"/>
      <c r="F36" s="178"/>
      <c r="G36" s="178"/>
      <c r="H36" s="178"/>
      <c r="I36" s="178"/>
      <c r="J36" s="153"/>
      <c r="K36" s="153"/>
      <c r="L36" s="177" t="s">
        <v>66</v>
      </c>
      <c r="M36" s="177"/>
      <c r="N36" s="177"/>
      <c r="O36" s="178" t="s">
        <v>316</v>
      </c>
      <c r="P36" s="178"/>
      <c r="Q36" s="178"/>
      <c r="R36" s="178"/>
      <c r="S36" s="178"/>
      <c r="T36" s="153"/>
      <c r="U36" s="154"/>
    </row>
    <row r="37" spans="1:22" s="41" customFormat="1" ht="20.100000000000001" customHeight="1" x14ac:dyDescent="0.25">
      <c r="A37" s="150"/>
      <c r="B37" s="153"/>
      <c r="C37" s="153"/>
      <c r="D37" s="153"/>
      <c r="E37" s="153"/>
      <c r="F37" s="153"/>
      <c r="G37" s="153"/>
      <c r="H37" s="153"/>
      <c r="I37" s="153"/>
      <c r="J37" s="153"/>
      <c r="K37" s="153"/>
      <c r="L37" s="177" t="s">
        <v>69</v>
      </c>
      <c r="M37" s="177"/>
      <c r="N37" s="177"/>
      <c r="O37" s="178"/>
      <c r="P37" s="178"/>
      <c r="Q37" s="178"/>
      <c r="R37" s="178"/>
      <c r="S37" s="178"/>
      <c r="T37" s="153"/>
      <c r="U37" s="154"/>
    </row>
    <row r="38" spans="1:22" s="41" customFormat="1" ht="24" customHeight="1" thickBot="1" x14ac:dyDescent="0.3">
      <c r="A38" s="156"/>
      <c r="B38" s="158"/>
      <c r="C38" s="158"/>
      <c r="D38" s="158"/>
      <c r="E38" s="158"/>
      <c r="F38" s="158"/>
      <c r="G38" s="158"/>
      <c r="H38" s="158"/>
      <c r="I38" s="158"/>
      <c r="J38" s="158"/>
      <c r="K38" s="158"/>
      <c r="L38" s="158"/>
      <c r="M38" s="158"/>
      <c r="N38" s="158"/>
      <c r="O38" s="158"/>
      <c r="P38" s="158"/>
      <c r="Q38" s="158"/>
      <c r="R38" s="158"/>
      <c r="S38" s="158"/>
      <c r="T38" s="158"/>
      <c r="U38" s="159"/>
    </row>
    <row r="39" spans="1:22" s="41" customFormat="1" ht="41.25" customHeight="1" x14ac:dyDescent="0.25">
      <c r="A39" s="163" t="s">
        <v>309</v>
      </c>
      <c r="B39" s="181" t="s">
        <v>301</v>
      </c>
      <c r="C39" s="192"/>
      <c r="D39" s="192"/>
      <c r="E39" s="192"/>
      <c r="F39" s="192"/>
      <c r="G39" s="192"/>
      <c r="H39" s="192"/>
      <c r="I39" s="192"/>
      <c r="J39" s="192"/>
      <c r="K39" s="192"/>
      <c r="L39" s="192"/>
      <c r="M39" s="192"/>
      <c r="N39" s="192"/>
      <c r="O39" s="192"/>
      <c r="P39" s="192"/>
      <c r="Q39" s="192"/>
      <c r="R39" s="192"/>
      <c r="S39" s="192"/>
      <c r="T39" s="192"/>
      <c r="U39" s="193"/>
    </row>
    <row r="40" spans="1:22" s="41" customFormat="1" ht="23.25" customHeight="1" x14ac:dyDescent="0.25">
      <c r="A40" s="169" t="s">
        <v>310</v>
      </c>
      <c r="B40" s="194" t="s">
        <v>329</v>
      </c>
      <c r="C40" s="195"/>
      <c r="D40" s="195"/>
      <c r="E40" s="195"/>
      <c r="F40" s="195"/>
      <c r="G40" s="195"/>
      <c r="H40" s="195"/>
      <c r="I40" s="195"/>
      <c r="J40" s="195"/>
      <c r="K40" s="195"/>
      <c r="L40" s="195"/>
      <c r="M40" s="195"/>
      <c r="N40" s="195"/>
      <c r="O40" s="195"/>
      <c r="P40" s="195"/>
      <c r="Q40" s="195"/>
      <c r="R40" s="195"/>
      <c r="S40" s="195"/>
      <c r="T40" s="195"/>
      <c r="U40" s="196"/>
      <c r="V40" s="151"/>
    </row>
    <row r="41" spans="1:22" s="41" customFormat="1" ht="18.75" customHeight="1" x14ac:dyDescent="0.25">
      <c r="A41" s="169" t="s">
        <v>311</v>
      </c>
      <c r="B41" s="194" t="s">
        <v>302</v>
      </c>
      <c r="C41" s="195"/>
      <c r="D41" s="195"/>
      <c r="E41" s="195"/>
      <c r="F41" s="195"/>
      <c r="G41" s="195"/>
      <c r="H41" s="195"/>
      <c r="I41" s="195"/>
      <c r="J41" s="195"/>
      <c r="K41" s="195"/>
      <c r="L41" s="195"/>
      <c r="M41" s="195"/>
      <c r="N41" s="195"/>
      <c r="O41" s="195"/>
      <c r="P41" s="195"/>
      <c r="Q41" s="195"/>
      <c r="R41" s="195"/>
      <c r="S41" s="195"/>
      <c r="T41" s="195"/>
      <c r="U41" s="196"/>
      <c r="V41" s="151"/>
    </row>
    <row r="42" spans="1:22" s="41" customFormat="1" ht="18.75" customHeight="1" x14ac:dyDescent="0.25">
      <c r="A42" s="169" t="s">
        <v>312</v>
      </c>
      <c r="B42" s="194" t="s">
        <v>303</v>
      </c>
      <c r="C42" s="195"/>
      <c r="D42" s="195"/>
      <c r="E42" s="195"/>
      <c r="F42" s="195"/>
      <c r="G42" s="195"/>
      <c r="H42" s="195"/>
      <c r="I42" s="195"/>
      <c r="J42" s="195"/>
      <c r="K42" s="195"/>
      <c r="L42" s="195"/>
      <c r="M42" s="195"/>
      <c r="N42" s="195"/>
      <c r="O42" s="195"/>
      <c r="P42" s="195"/>
      <c r="Q42" s="195"/>
      <c r="R42" s="195"/>
      <c r="S42" s="195"/>
      <c r="T42" s="195"/>
      <c r="U42" s="196"/>
      <c r="V42" s="151"/>
    </row>
    <row r="43" spans="1:22" s="41" customFormat="1" ht="25.5" customHeight="1" thickBot="1" x14ac:dyDescent="0.3">
      <c r="A43" s="170" t="s">
        <v>313</v>
      </c>
      <c r="B43" s="197" t="s">
        <v>304</v>
      </c>
      <c r="C43" s="198"/>
      <c r="D43" s="198"/>
      <c r="E43" s="198"/>
      <c r="F43" s="198"/>
      <c r="G43" s="198"/>
      <c r="H43" s="198"/>
      <c r="I43" s="198"/>
      <c r="J43" s="198"/>
      <c r="K43" s="198"/>
      <c r="L43" s="198"/>
      <c r="M43" s="198"/>
      <c r="N43" s="198"/>
      <c r="O43" s="198"/>
      <c r="P43" s="198"/>
      <c r="Q43" s="198"/>
      <c r="R43" s="198"/>
      <c r="S43" s="198"/>
      <c r="T43" s="198"/>
      <c r="U43" s="199"/>
      <c r="V43" s="151"/>
    </row>
  </sheetData>
  <mergeCells count="48">
    <mergeCell ref="B43:U43"/>
    <mergeCell ref="B30:U30"/>
    <mergeCell ref="B39:U39"/>
    <mergeCell ref="B40:U40"/>
    <mergeCell ref="B41:U41"/>
    <mergeCell ref="B42:U42"/>
    <mergeCell ref="B23:U23"/>
    <mergeCell ref="B24:U24"/>
    <mergeCell ref="B26:U26"/>
    <mergeCell ref="B27:U27"/>
    <mergeCell ref="B28:U28"/>
    <mergeCell ref="B1:U1"/>
    <mergeCell ref="B14:U14"/>
    <mergeCell ref="B15:U15"/>
    <mergeCell ref="B18:U18"/>
    <mergeCell ref="B19:U19"/>
    <mergeCell ref="B16:U16"/>
    <mergeCell ref="B17:U17"/>
    <mergeCell ref="B5:U5"/>
    <mergeCell ref="B6:U6"/>
    <mergeCell ref="B7:U7"/>
    <mergeCell ref="B8:U8"/>
    <mergeCell ref="B9:U9"/>
    <mergeCell ref="L33:N33"/>
    <mergeCell ref="L34:N34"/>
    <mergeCell ref="L35:N35"/>
    <mergeCell ref="L36:N36"/>
    <mergeCell ref="B31:U31"/>
    <mergeCell ref="B32:D32"/>
    <mergeCell ref="B33:D33"/>
    <mergeCell ref="B34:D34"/>
    <mergeCell ref="B35:D35"/>
    <mergeCell ref="B29:U29"/>
    <mergeCell ref="B25:U25"/>
    <mergeCell ref="B20:U20"/>
    <mergeCell ref="B3:U3"/>
    <mergeCell ref="L37:N37"/>
    <mergeCell ref="E32:I32"/>
    <mergeCell ref="E33:I36"/>
    <mergeCell ref="O32:S35"/>
    <mergeCell ref="O36:S37"/>
    <mergeCell ref="B22:U22"/>
    <mergeCell ref="B4:U4"/>
    <mergeCell ref="B12:U12"/>
    <mergeCell ref="B13:U13"/>
    <mergeCell ref="B21:U21"/>
    <mergeCell ref="B36:D36"/>
    <mergeCell ref="L32:N32"/>
  </mergeCells>
  <pageMargins left="0.70866141732283472" right="0.70866141732283472" top="0.74803149606299213" bottom="0.74803149606299213" header="0.31496062992125984" footer="0.31496062992125984"/>
  <pageSetup paperSize="9" scale="6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T38"/>
  <sheetViews>
    <sheetView showGridLines="0" view="pageBreakPreview" topLeftCell="C1" zoomScale="90" zoomScaleNormal="90" zoomScaleSheetLayoutView="90" workbookViewId="0">
      <selection activeCell="C34" sqref="A34:XFD34"/>
    </sheetView>
  </sheetViews>
  <sheetFormatPr defaultRowHeight="18" x14ac:dyDescent="0.25"/>
  <cols>
    <col min="1" max="2" width="9.42578125" style="55" hidden="1" customWidth="1"/>
    <col min="3" max="3" width="9.140625" style="36" customWidth="1"/>
    <col min="4" max="7" width="9.140625" style="27" customWidth="1"/>
    <col min="8" max="10" width="9.140625" style="37" customWidth="1"/>
    <col min="11" max="11" width="15.140625" style="37" customWidth="1"/>
    <col min="12" max="12" width="9.140625" style="37" customWidth="1"/>
    <col min="13" max="13" width="15.140625" style="37" customWidth="1"/>
    <col min="14" max="20" width="9.140625" style="37" customWidth="1"/>
    <col min="21" max="16384" width="9.140625" style="36"/>
  </cols>
  <sheetData>
    <row r="1" spans="1:20" s="24" customFormat="1" ht="89.25" customHeight="1" x14ac:dyDescent="0.3">
      <c r="A1" s="50"/>
      <c r="B1" s="59"/>
      <c r="C1" s="183" t="s">
        <v>358</v>
      </c>
      <c r="D1" s="183"/>
      <c r="E1" s="183"/>
      <c r="F1" s="183"/>
      <c r="G1" s="183"/>
      <c r="H1" s="183"/>
      <c r="I1" s="183"/>
      <c r="J1" s="183"/>
      <c r="K1" s="183"/>
      <c r="L1" s="183"/>
      <c r="M1" s="183"/>
      <c r="N1" s="183"/>
      <c r="O1" s="183"/>
      <c r="P1" s="183"/>
      <c r="Q1" s="183"/>
      <c r="R1" s="183"/>
      <c r="S1" s="183"/>
      <c r="T1" s="183"/>
    </row>
    <row r="2" spans="1:20" s="24" customFormat="1" ht="44.25" customHeight="1" thickBot="1" x14ac:dyDescent="0.35">
      <c r="A2" s="51"/>
      <c r="B2" s="60"/>
      <c r="C2" s="203" t="s">
        <v>4</v>
      </c>
      <c r="D2" s="203"/>
      <c r="E2" s="203"/>
      <c r="F2" s="236" t="s">
        <v>184</v>
      </c>
      <c r="G2" s="236"/>
      <c r="H2" s="236"/>
      <c r="I2" s="236"/>
      <c r="J2" s="236"/>
      <c r="K2" s="236"/>
      <c r="L2" s="236"/>
      <c r="M2" s="236"/>
      <c r="N2" s="236"/>
      <c r="O2" s="236"/>
      <c r="P2" s="236"/>
      <c r="Q2" s="236"/>
      <c r="R2" s="236"/>
      <c r="S2" s="236"/>
      <c r="T2" s="236"/>
    </row>
    <row r="3" spans="1:20" s="24" customFormat="1" ht="14.25" customHeight="1" x14ac:dyDescent="0.3">
      <c r="A3" s="51"/>
      <c r="B3" s="60"/>
      <c r="C3" s="28"/>
      <c r="D3" s="26"/>
      <c r="E3" s="26"/>
      <c r="F3" s="26"/>
      <c r="G3" s="26"/>
      <c r="H3" s="26"/>
      <c r="I3" s="26"/>
      <c r="J3" s="26"/>
      <c r="K3" s="26"/>
      <c r="L3" s="26"/>
      <c r="M3" s="26"/>
      <c r="N3" s="26"/>
      <c r="O3" s="26"/>
      <c r="P3" s="26"/>
      <c r="Q3" s="26"/>
      <c r="R3" s="26"/>
      <c r="S3" s="26"/>
      <c r="T3" s="26"/>
    </row>
    <row r="4" spans="1:20" s="24" customFormat="1" ht="41.25" customHeight="1" thickBot="1" x14ac:dyDescent="0.35">
      <c r="A4" s="51"/>
      <c r="B4" s="60"/>
      <c r="C4" s="202" t="s">
        <v>14</v>
      </c>
      <c r="D4" s="202"/>
      <c r="E4" s="202"/>
      <c r="F4" s="25" t="s">
        <v>15</v>
      </c>
      <c r="G4" s="200" t="s">
        <v>178</v>
      </c>
      <c r="H4" s="200"/>
      <c r="I4" s="200"/>
      <c r="J4" s="30"/>
      <c r="K4" s="30"/>
      <c r="L4" s="25" t="s">
        <v>16</v>
      </c>
      <c r="M4" s="200" t="s">
        <v>178</v>
      </c>
      <c r="N4" s="200"/>
      <c r="O4" s="200"/>
      <c r="P4" s="26"/>
      <c r="Q4" s="26"/>
      <c r="R4" s="26"/>
      <c r="S4" s="26"/>
      <c r="T4" s="26"/>
    </row>
    <row r="5" spans="1:20" s="24" customFormat="1" ht="20.25" x14ac:dyDescent="0.3">
      <c r="A5" s="51"/>
      <c r="B5" s="60"/>
      <c r="C5" s="31"/>
      <c r="D5" s="26"/>
      <c r="E5" s="26"/>
      <c r="F5" s="26"/>
      <c r="G5" s="26"/>
      <c r="H5" s="30"/>
      <c r="I5" s="30"/>
      <c r="J5" s="30"/>
      <c r="K5" s="30"/>
      <c r="L5" s="30"/>
      <c r="M5" s="30"/>
      <c r="N5" s="30"/>
      <c r="O5" s="30"/>
      <c r="P5" s="30"/>
      <c r="Q5" s="30"/>
      <c r="R5" s="30"/>
      <c r="S5" s="30"/>
      <c r="T5" s="30"/>
    </row>
    <row r="6" spans="1:20" s="24" customFormat="1" ht="20.25" x14ac:dyDescent="0.3">
      <c r="A6" s="51"/>
      <c r="B6" s="60"/>
      <c r="C6" s="31"/>
      <c r="D6" s="26"/>
      <c r="E6" s="26"/>
      <c r="F6" s="26"/>
      <c r="G6" s="26"/>
      <c r="H6" s="28" t="s">
        <v>165</v>
      </c>
      <c r="I6" s="26"/>
      <c r="J6" s="26"/>
      <c r="K6" s="26"/>
      <c r="L6" s="26"/>
      <c r="M6" s="30"/>
      <c r="N6" s="30"/>
      <c r="O6" s="30"/>
      <c r="P6" s="30"/>
      <c r="Q6" s="30"/>
      <c r="R6" s="30"/>
      <c r="S6" s="30"/>
      <c r="T6" s="30"/>
    </row>
    <row r="7" spans="1:20" s="24" customFormat="1" ht="10.5" customHeight="1" x14ac:dyDescent="0.3">
      <c r="A7" s="51"/>
      <c r="B7" s="60"/>
      <c r="C7" s="31"/>
      <c r="D7" s="26"/>
      <c r="E7" s="26"/>
      <c r="F7" s="26"/>
      <c r="G7" s="26"/>
      <c r="H7" s="28"/>
      <c r="I7" s="26"/>
      <c r="J7" s="26"/>
      <c r="K7" s="26"/>
      <c r="L7" s="26"/>
      <c r="M7" s="30"/>
      <c r="N7" s="30"/>
      <c r="O7" s="30"/>
      <c r="P7" s="30"/>
      <c r="Q7" s="30"/>
      <c r="R7" s="30"/>
      <c r="S7" s="30"/>
      <c r="T7" s="30"/>
    </row>
    <row r="8" spans="1:20" s="24" customFormat="1" ht="20.25" x14ac:dyDescent="0.3">
      <c r="A8" s="51"/>
      <c r="B8" s="60"/>
      <c r="C8" s="31"/>
      <c r="D8" s="26"/>
      <c r="E8" s="26"/>
      <c r="F8" s="26"/>
      <c r="G8" s="26"/>
      <c r="H8" s="57"/>
      <c r="I8" s="57"/>
      <c r="J8" s="57"/>
      <c r="K8" s="57" t="s">
        <v>195</v>
      </c>
      <c r="L8" s="57"/>
      <c r="M8" s="57" t="s">
        <v>196</v>
      </c>
      <c r="N8" s="57"/>
      <c r="O8" s="30"/>
      <c r="P8" s="30"/>
      <c r="Q8" s="30"/>
      <c r="R8" s="30"/>
      <c r="S8" s="30"/>
      <c r="T8" s="30"/>
    </row>
    <row r="9" spans="1:20" s="24" customFormat="1" ht="20.25" x14ac:dyDescent="0.3">
      <c r="A9" s="51"/>
      <c r="B9" s="60"/>
      <c r="C9" s="31"/>
      <c r="D9" s="26"/>
      <c r="E9" s="26"/>
      <c r="F9" s="26"/>
      <c r="G9" s="26"/>
      <c r="H9" s="31"/>
      <c r="I9" s="31"/>
      <c r="J9" s="31"/>
      <c r="K9" s="26"/>
      <c r="L9" s="26"/>
      <c r="M9" s="30"/>
      <c r="N9" s="30"/>
      <c r="O9" s="30"/>
      <c r="P9" s="30"/>
      <c r="Q9" s="30"/>
      <c r="R9" s="30"/>
      <c r="S9" s="30"/>
      <c r="T9" s="30"/>
    </row>
    <row r="10" spans="1:20" s="24" customFormat="1" ht="21" thickBot="1" x14ac:dyDescent="0.35">
      <c r="A10" s="51" t="s">
        <v>199</v>
      </c>
      <c r="B10" s="60" t="s">
        <v>200</v>
      </c>
      <c r="C10" s="31"/>
      <c r="D10" s="26"/>
      <c r="E10" s="26"/>
      <c r="F10" s="26"/>
      <c r="G10" s="26"/>
      <c r="H10" s="31"/>
      <c r="I10" s="35" t="s">
        <v>13</v>
      </c>
      <c r="J10" s="31"/>
      <c r="K10" s="34"/>
      <c r="L10" s="58" t="s">
        <v>197</v>
      </c>
      <c r="M10" s="34"/>
      <c r="N10" s="30"/>
      <c r="O10" s="30"/>
      <c r="P10" s="30"/>
      <c r="Q10" s="30"/>
      <c r="R10" s="30"/>
      <c r="S10" s="30"/>
      <c r="T10" s="30"/>
    </row>
    <row r="11" spans="1:20" s="24" customFormat="1" ht="12" customHeight="1" x14ac:dyDescent="0.3">
      <c r="A11" s="51"/>
      <c r="B11" s="60"/>
      <c r="C11" s="31"/>
      <c r="D11" s="26"/>
      <c r="E11" s="26"/>
      <c r="F11" s="26"/>
      <c r="G11" s="26"/>
      <c r="H11" s="31"/>
      <c r="I11" s="35"/>
      <c r="J11" s="31"/>
      <c r="K11" s="26"/>
      <c r="L11" s="26"/>
      <c r="M11" s="30"/>
      <c r="N11" s="30"/>
      <c r="O11" s="30"/>
      <c r="P11" s="30"/>
      <c r="Q11" s="30"/>
      <c r="R11" s="30"/>
      <c r="S11" s="30"/>
      <c r="T11" s="30"/>
    </row>
    <row r="12" spans="1:20" s="24" customFormat="1" ht="21" thickBot="1" x14ac:dyDescent="0.35">
      <c r="A12" s="51" t="s">
        <v>199</v>
      </c>
      <c r="B12" s="60" t="s">
        <v>200</v>
      </c>
      <c r="C12" s="31"/>
      <c r="D12" s="26"/>
      <c r="E12" s="26"/>
      <c r="F12" s="26"/>
      <c r="G12" s="26"/>
      <c r="H12" s="31"/>
      <c r="I12" s="35" t="s">
        <v>17</v>
      </c>
      <c r="J12" s="31"/>
      <c r="K12" s="34"/>
      <c r="L12" s="58" t="s">
        <v>197</v>
      </c>
      <c r="M12" s="34"/>
      <c r="N12" s="30"/>
      <c r="O12" s="30"/>
      <c r="P12" s="30"/>
      <c r="Q12" s="30"/>
      <c r="R12" s="30"/>
      <c r="S12" s="30"/>
      <c r="T12" s="30"/>
    </row>
    <row r="13" spans="1:20" s="24" customFormat="1" ht="12" customHeight="1" x14ac:dyDescent="0.3">
      <c r="A13" s="51"/>
      <c r="B13" s="60"/>
      <c r="C13" s="31"/>
      <c r="D13" s="26"/>
      <c r="E13" s="26"/>
      <c r="F13" s="26"/>
      <c r="G13" s="26"/>
      <c r="H13" s="31"/>
      <c r="I13" s="35"/>
      <c r="J13" s="31"/>
      <c r="K13" s="26"/>
      <c r="L13" s="26"/>
      <c r="M13" s="30"/>
      <c r="N13" s="30"/>
      <c r="O13" s="30"/>
      <c r="P13" s="30"/>
      <c r="Q13" s="30"/>
      <c r="R13" s="30"/>
      <c r="S13" s="30"/>
      <c r="T13" s="30"/>
    </row>
    <row r="14" spans="1:20" s="24" customFormat="1" ht="21" thickBot="1" x14ac:dyDescent="0.35">
      <c r="A14" s="51" t="s">
        <v>199</v>
      </c>
      <c r="B14" s="60" t="s">
        <v>200</v>
      </c>
      <c r="C14" s="31"/>
      <c r="D14" s="26"/>
      <c r="E14" s="26"/>
      <c r="F14" s="26"/>
      <c r="G14" s="26"/>
      <c r="H14" s="31"/>
      <c r="I14" s="35" t="s">
        <v>47</v>
      </c>
      <c r="J14" s="31"/>
      <c r="K14" s="34"/>
      <c r="L14" s="58" t="s">
        <v>197</v>
      </c>
      <c r="M14" s="34"/>
      <c r="N14" s="30"/>
      <c r="O14" s="30"/>
      <c r="P14" s="30"/>
      <c r="Q14" s="30"/>
      <c r="R14" s="30"/>
      <c r="S14" s="30"/>
      <c r="T14" s="30"/>
    </row>
    <row r="15" spans="1:20" s="24" customFormat="1" ht="12" customHeight="1" x14ac:dyDescent="0.3">
      <c r="A15" s="51"/>
      <c r="B15" s="60"/>
      <c r="C15" s="31"/>
      <c r="D15" s="26"/>
      <c r="E15" s="26"/>
      <c r="F15" s="26"/>
      <c r="G15" s="26"/>
      <c r="H15" s="31"/>
      <c r="I15" s="35"/>
      <c r="J15" s="31"/>
      <c r="K15" s="26"/>
      <c r="L15" s="26"/>
      <c r="M15" s="30"/>
      <c r="N15" s="30"/>
      <c r="O15" s="30"/>
      <c r="P15" s="30"/>
      <c r="Q15" s="30"/>
      <c r="R15" s="30"/>
      <c r="S15" s="30"/>
      <c r="T15" s="30"/>
    </row>
    <row r="16" spans="1:20" s="24" customFormat="1" ht="21" thickBot="1" x14ac:dyDescent="0.35">
      <c r="A16" s="51" t="s">
        <v>199</v>
      </c>
      <c r="B16" s="60" t="s">
        <v>200</v>
      </c>
      <c r="C16" s="31"/>
      <c r="D16" s="26"/>
      <c r="E16" s="26"/>
      <c r="F16" s="26"/>
      <c r="G16" s="26"/>
      <c r="H16" s="31"/>
      <c r="I16" s="35" t="s">
        <v>53</v>
      </c>
      <c r="J16" s="31"/>
      <c r="K16" s="34"/>
      <c r="L16" s="58" t="s">
        <v>197</v>
      </c>
      <c r="M16" s="34"/>
      <c r="N16" s="30"/>
      <c r="O16" s="30"/>
      <c r="P16" s="30"/>
      <c r="Q16" s="30"/>
      <c r="R16" s="30"/>
      <c r="S16" s="30"/>
      <c r="T16" s="30"/>
    </row>
    <row r="17" spans="1:20" s="24" customFormat="1" ht="12" customHeight="1" x14ac:dyDescent="0.3">
      <c r="A17" s="51"/>
      <c r="B17" s="60"/>
      <c r="C17" s="31"/>
      <c r="D17" s="26"/>
      <c r="E17" s="26"/>
      <c r="F17" s="26"/>
      <c r="G17" s="26"/>
      <c r="H17" s="31"/>
      <c r="I17" s="35"/>
      <c r="J17" s="31"/>
      <c r="K17" s="26"/>
      <c r="L17" s="26"/>
      <c r="M17" s="30"/>
      <c r="N17" s="30"/>
      <c r="O17" s="30"/>
      <c r="P17" s="30"/>
      <c r="Q17" s="30"/>
      <c r="R17" s="30"/>
      <c r="S17" s="30"/>
      <c r="T17" s="30"/>
    </row>
    <row r="18" spans="1:20" s="24" customFormat="1" ht="21" thickBot="1" x14ac:dyDescent="0.35">
      <c r="A18" s="51" t="s">
        <v>199</v>
      </c>
      <c r="B18" s="60" t="s">
        <v>200</v>
      </c>
      <c r="C18" s="31"/>
      <c r="D18" s="26"/>
      <c r="E18" s="26"/>
      <c r="F18" s="26"/>
      <c r="G18" s="26"/>
      <c r="H18" s="31"/>
      <c r="I18" s="35" t="s">
        <v>54</v>
      </c>
      <c r="J18" s="31"/>
      <c r="K18" s="34"/>
      <c r="L18" s="58" t="s">
        <v>197</v>
      </c>
      <c r="M18" s="34"/>
      <c r="N18" s="30"/>
      <c r="O18" s="30"/>
      <c r="P18" s="30"/>
      <c r="Q18" s="30"/>
      <c r="R18" s="30"/>
      <c r="S18" s="30"/>
      <c r="T18" s="30"/>
    </row>
    <row r="19" spans="1:20" s="24" customFormat="1" ht="12" customHeight="1" x14ac:dyDescent="0.3">
      <c r="A19" s="51"/>
      <c r="B19" s="60"/>
      <c r="C19" s="31"/>
      <c r="D19" s="26"/>
      <c r="E19" s="26"/>
      <c r="F19" s="26"/>
      <c r="G19" s="26"/>
      <c r="H19" s="31"/>
      <c r="I19" s="35"/>
      <c r="J19" s="31"/>
      <c r="K19" s="26"/>
      <c r="L19" s="26"/>
      <c r="M19" s="30"/>
      <c r="N19" s="30"/>
      <c r="O19" s="30"/>
      <c r="P19" s="30"/>
      <c r="Q19" s="30"/>
      <c r="R19" s="30"/>
      <c r="S19" s="30"/>
      <c r="T19" s="30"/>
    </row>
    <row r="20" spans="1:20" s="24" customFormat="1" ht="21" thickBot="1" x14ac:dyDescent="0.35">
      <c r="A20" s="51" t="s">
        <v>199</v>
      </c>
      <c r="B20" s="60" t="s">
        <v>200</v>
      </c>
      <c r="C20" s="31"/>
      <c r="D20" s="26"/>
      <c r="E20" s="26"/>
      <c r="F20" s="26"/>
      <c r="G20" s="26"/>
      <c r="H20" s="31"/>
      <c r="I20" s="35" t="s">
        <v>57</v>
      </c>
      <c r="J20" s="31"/>
      <c r="K20" s="34"/>
      <c r="L20" s="58" t="s">
        <v>197</v>
      </c>
      <c r="M20" s="34"/>
      <c r="N20" s="30"/>
      <c r="O20" s="30"/>
      <c r="P20" s="30"/>
      <c r="Q20" s="30"/>
      <c r="R20" s="30"/>
      <c r="S20" s="30"/>
      <c r="T20" s="30"/>
    </row>
    <row r="21" spans="1:20" s="24" customFormat="1" ht="12" customHeight="1" x14ac:dyDescent="0.3">
      <c r="A21" s="51"/>
      <c r="B21" s="60"/>
      <c r="C21" s="31"/>
      <c r="D21" s="26"/>
      <c r="E21" s="26"/>
      <c r="F21" s="26"/>
      <c r="G21" s="26"/>
      <c r="H21" s="31"/>
      <c r="I21" s="35"/>
      <c r="J21" s="31"/>
      <c r="K21" s="26"/>
      <c r="L21" s="26"/>
      <c r="M21" s="30"/>
      <c r="N21" s="30"/>
      <c r="O21" s="30"/>
      <c r="P21" s="30"/>
      <c r="Q21" s="30"/>
      <c r="R21" s="30"/>
      <c r="S21" s="30"/>
      <c r="T21" s="30"/>
    </row>
    <row r="22" spans="1:20" s="24" customFormat="1" ht="21" thickBot="1" x14ac:dyDescent="0.35">
      <c r="A22" s="51" t="s">
        <v>199</v>
      </c>
      <c r="B22" s="60" t="s">
        <v>200</v>
      </c>
      <c r="C22" s="31"/>
      <c r="D22" s="26"/>
      <c r="E22" s="26"/>
      <c r="F22" s="26"/>
      <c r="G22" s="26"/>
      <c r="H22" s="31"/>
      <c r="I22" s="35" t="s">
        <v>61</v>
      </c>
      <c r="J22" s="31"/>
      <c r="K22" s="34"/>
      <c r="L22" s="58" t="s">
        <v>197</v>
      </c>
      <c r="M22" s="34"/>
      <c r="N22" s="30"/>
      <c r="O22" s="30"/>
      <c r="P22" s="30"/>
      <c r="Q22" s="30"/>
      <c r="R22" s="30"/>
      <c r="S22" s="30"/>
      <c r="T22" s="30"/>
    </row>
    <row r="23" spans="1:20" s="24" customFormat="1" ht="12" customHeight="1" x14ac:dyDescent="0.3">
      <c r="A23" s="51"/>
      <c r="B23" s="60"/>
      <c r="C23" s="31"/>
      <c r="D23" s="26"/>
      <c r="E23" s="26"/>
      <c r="F23" s="26"/>
      <c r="G23" s="26"/>
      <c r="H23" s="31"/>
      <c r="I23" s="35"/>
      <c r="J23" s="31"/>
      <c r="K23" s="26"/>
      <c r="L23" s="26"/>
      <c r="M23" s="30"/>
      <c r="N23" s="30"/>
      <c r="O23" s="30"/>
      <c r="P23" s="30"/>
      <c r="Q23" s="30"/>
      <c r="R23" s="30"/>
      <c r="S23" s="30"/>
      <c r="T23" s="30"/>
    </row>
    <row r="24" spans="1:20" s="24" customFormat="1" ht="21" thickBot="1" x14ac:dyDescent="0.35">
      <c r="A24" s="51" t="s">
        <v>199</v>
      </c>
      <c r="B24" s="60" t="s">
        <v>200</v>
      </c>
      <c r="C24" s="31"/>
      <c r="D24" s="26"/>
      <c r="E24" s="26"/>
      <c r="F24" s="26"/>
      <c r="G24" s="26"/>
      <c r="H24" s="31"/>
      <c r="I24" s="35" t="s">
        <v>64</v>
      </c>
      <c r="J24" s="31"/>
      <c r="K24" s="34"/>
      <c r="L24" s="58" t="s">
        <v>197</v>
      </c>
      <c r="M24" s="34"/>
      <c r="N24" s="30"/>
      <c r="O24" s="30"/>
      <c r="P24" s="30"/>
      <c r="Q24" s="30"/>
      <c r="R24" s="30"/>
      <c r="S24" s="30"/>
      <c r="T24" s="30"/>
    </row>
    <row r="25" spans="1:20" s="24" customFormat="1" ht="12" customHeight="1" x14ac:dyDescent="0.3">
      <c r="A25" s="51"/>
      <c r="B25" s="60"/>
      <c r="C25" s="31"/>
      <c r="D25" s="26"/>
      <c r="E25" s="26"/>
      <c r="F25" s="26"/>
      <c r="G25" s="26"/>
      <c r="H25" s="31"/>
      <c r="I25" s="35"/>
      <c r="J25" s="31"/>
      <c r="K25" s="26"/>
      <c r="L25" s="26"/>
      <c r="M25" s="30"/>
      <c r="N25" s="30"/>
      <c r="O25" s="30"/>
      <c r="P25" s="30"/>
      <c r="Q25" s="30"/>
      <c r="R25" s="30"/>
      <c r="S25" s="30"/>
      <c r="T25" s="30"/>
    </row>
    <row r="26" spans="1:20" s="24" customFormat="1" ht="21" thickBot="1" x14ac:dyDescent="0.35">
      <c r="A26" s="51" t="s">
        <v>199</v>
      </c>
      <c r="B26" s="60" t="s">
        <v>200</v>
      </c>
      <c r="C26" s="31"/>
      <c r="D26" s="26"/>
      <c r="E26" s="26"/>
      <c r="F26" s="26"/>
      <c r="G26" s="26"/>
      <c r="H26" s="31"/>
      <c r="I26" s="35" t="s">
        <v>65</v>
      </c>
      <c r="J26" s="31"/>
      <c r="K26" s="34"/>
      <c r="L26" s="58" t="s">
        <v>197</v>
      </c>
      <c r="M26" s="34"/>
      <c r="N26" s="30"/>
      <c r="O26" s="30"/>
      <c r="P26" s="30"/>
      <c r="Q26" s="30"/>
      <c r="R26" s="30"/>
      <c r="S26" s="30"/>
      <c r="T26" s="30"/>
    </row>
    <row r="27" spans="1:20" s="24" customFormat="1" ht="12" customHeight="1" x14ac:dyDescent="0.3">
      <c r="A27" s="51"/>
      <c r="B27" s="60"/>
      <c r="C27" s="31"/>
      <c r="D27" s="26"/>
      <c r="E27" s="26"/>
      <c r="F27" s="26"/>
      <c r="G27" s="26"/>
      <c r="H27" s="31"/>
      <c r="I27" s="35"/>
      <c r="J27" s="31"/>
      <c r="K27" s="26"/>
      <c r="L27" s="26"/>
      <c r="M27" s="30"/>
      <c r="N27" s="30"/>
      <c r="O27" s="30"/>
      <c r="P27" s="30"/>
      <c r="Q27" s="30"/>
      <c r="R27" s="30"/>
      <c r="S27" s="30"/>
      <c r="T27" s="30"/>
    </row>
    <row r="28" spans="1:20" s="24" customFormat="1" ht="21" thickBot="1" x14ac:dyDescent="0.35">
      <c r="A28" s="51" t="s">
        <v>199</v>
      </c>
      <c r="B28" s="60" t="s">
        <v>200</v>
      </c>
      <c r="C28" s="31"/>
      <c r="D28" s="26"/>
      <c r="E28" s="26"/>
      <c r="F28" s="26"/>
      <c r="G28" s="26"/>
      <c r="H28" s="31"/>
      <c r="I28" s="35" t="s">
        <v>66</v>
      </c>
      <c r="J28" s="31"/>
      <c r="K28" s="34"/>
      <c r="L28" s="58" t="s">
        <v>197</v>
      </c>
      <c r="M28" s="34"/>
      <c r="N28" s="30"/>
      <c r="O28" s="30"/>
      <c r="P28" s="30"/>
      <c r="Q28" s="30"/>
      <c r="R28" s="30"/>
      <c r="S28" s="30"/>
      <c r="T28" s="30"/>
    </row>
    <row r="29" spans="1:20" s="24" customFormat="1" ht="12" customHeight="1" x14ac:dyDescent="0.3">
      <c r="A29" s="51"/>
      <c r="B29" s="60"/>
      <c r="C29" s="31"/>
      <c r="D29" s="26"/>
      <c r="E29" s="26"/>
      <c r="F29" s="26"/>
      <c r="G29" s="26"/>
      <c r="H29" s="31"/>
      <c r="I29" s="35"/>
      <c r="J29" s="31"/>
      <c r="K29" s="26"/>
      <c r="L29" s="26"/>
      <c r="M29" s="30"/>
      <c r="N29" s="30"/>
      <c r="O29" s="30"/>
      <c r="P29" s="30"/>
      <c r="Q29" s="30"/>
      <c r="R29" s="30"/>
      <c r="S29" s="30"/>
      <c r="T29" s="30"/>
    </row>
    <row r="30" spans="1:20" s="24" customFormat="1" ht="21" thickBot="1" x14ac:dyDescent="0.35">
      <c r="A30" s="51" t="s">
        <v>199</v>
      </c>
      <c r="B30" s="60" t="s">
        <v>200</v>
      </c>
      <c r="C30" s="31"/>
      <c r="D30" s="26"/>
      <c r="E30" s="26"/>
      <c r="F30" s="26"/>
      <c r="G30" s="26"/>
      <c r="H30" s="31"/>
      <c r="I30" s="35" t="s">
        <v>69</v>
      </c>
      <c r="J30" s="31"/>
      <c r="K30" s="34"/>
      <c r="L30" s="58" t="s">
        <v>197</v>
      </c>
      <c r="M30" s="34"/>
      <c r="N30" s="30"/>
      <c r="O30" s="30"/>
      <c r="P30" s="30"/>
      <c r="Q30" s="30"/>
      <c r="R30" s="30"/>
      <c r="S30" s="30"/>
      <c r="T30" s="30"/>
    </row>
    <row r="31" spans="1:20" s="24" customFormat="1" ht="12" customHeight="1" x14ac:dyDescent="0.3">
      <c r="A31" s="51"/>
      <c r="B31" s="60"/>
      <c r="C31" s="31"/>
      <c r="D31" s="26"/>
      <c r="E31" s="26"/>
      <c r="F31" s="26"/>
      <c r="G31" s="26"/>
      <c r="H31" s="31"/>
      <c r="I31" s="35"/>
      <c r="J31" s="31"/>
      <c r="K31" s="26"/>
      <c r="L31" s="26"/>
      <c r="M31" s="30"/>
      <c r="N31" s="30"/>
      <c r="O31" s="30"/>
      <c r="P31" s="30"/>
      <c r="Q31" s="30"/>
      <c r="R31" s="30"/>
      <c r="S31" s="30"/>
      <c r="T31" s="30"/>
    </row>
    <row r="32" spans="1:20" s="24" customFormat="1" ht="21" customHeight="1" thickBot="1" x14ac:dyDescent="0.35">
      <c r="A32" s="51" t="s">
        <v>199</v>
      </c>
      <c r="B32" s="60" t="s">
        <v>200</v>
      </c>
      <c r="C32" s="31"/>
      <c r="D32" s="26"/>
      <c r="E32" s="26"/>
      <c r="F32" s="26"/>
      <c r="G32" s="26"/>
      <c r="H32" s="31"/>
      <c r="I32" s="35" t="s">
        <v>198</v>
      </c>
      <c r="J32" s="31"/>
      <c r="K32" s="34"/>
      <c r="L32" s="58" t="s">
        <v>197</v>
      </c>
      <c r="M32" s="34"/>
      <c r="N32" s="30"/>
      <c r="O32" s="30"/>
      <c r="P32" s="30"/>
      <c r="Q32" s="30"/>
      <c r="R32" s="30"/>
      <c r="S32" s="30"/>
      <c r="T32" s="30"/>
    </row>
    <row r="33" spans="1:20" s="24" customFormat="1" ht="21" customHeight="1" x14ac:dyDescent="0.3">
      <c r="A33" s="51"/>
      <c r="B33" s="60"/>
      <c r="C33" s="31"/>
      <c r="D33" s="26"/>
      <c r="E33" s="26"/>
      <c r="F33" s="26"/>
      <c r="G33" s="26"/>
      <c r="H33" s="31"/>
      <c r="I33" s="35"/>
      <c r="J33" s="31"/>
      <c r="K33" s="26"/>
      <c r="L33" s="26"/>
      <c r="M33" s="30"/>
      <c r="N33" s="30"/>
      <c r="O33" s="30"/>
      <c r="P33" s="30"/>
      <c r="Q33" s="30"/>
      <c r="R33" s="30"/>
      <c r="S33" s="30"/>
      <c r="T33" s="30"/>
    </row>
    <row r="34" spans="1:20" s="24" customFormat="1" ht="21" customHeight="1" thickBot="1" x14ac:dyDescent="0.35">
      <c r="A34" s="51"/>
      <c r="B34" s="60"/>
      <c r="C34" s="31"/>
      <c r="D34" s="26"/>
      <c r="E34" s="26"/>
      <c r="F34" s="26"/>
      <c r="G34" s="26"/>
      <c r="H34" s="31" t="s">
        <v>166</v>
      </c>
      <c r="I34" s="35"/>
      <c r="J34" s="31"/>
      <c r="K34" s="26"/>
      <c r="L34" s="26"/>
      <c r="M34" s="30"/>
      <c r="N34" s="200" t="s">
        <v>178</v>
      </c>
      <c r="O34" s="200"/>
      <c r="P34" s="200"/>
      <c r="Q34" s="30"/>
      <c r="R34" s="30"/>
      <c r="S34" s="30"/>
      <c r="T34" s="30"/>
    </row>
    <row r="35" spans="1:20" ht="11.25" customHeight="1" x14ac:dyDescent="0.25">
      <c r="A35" s="52"/>
      <c r="B35" s="52"/>
      <c r="C35" s="38"/>
      <c r="D35" s="29"/>
      <c r="E35" s="29"/>
      <c r="F35" s="29"/>
      <c r="G35" s="29"/>
      <c r="H35" s="39"/>
      <c r="I35" s="39"/>
      <c r="J35" s="39"/>
      <c r="K35" s="39"/>
      <c r="L35" s="39"/>
      <c r="M35" s="39"/>
      <c r="N35" s="39"/>
      <c r="O35" s="39"/>
      <c r="P35" s="39"/>
      <c r="Q35" s="39"/>
      <c r="R35" s="39"/>
      <c r="S35" s="39"/>
      <c r="T35" s="39"/>
    </row>
    <row r="36" spans="1:20" s="24" customFormat="1" ht="21" customHeight="1" thickBot="1" x14ac:dyDescent="0.35">
      <c r="A36" s="51"/>
      <c r="B36" s="60"/>
      <c r="C36" s="31"/>
      <c r="D36" s="26"/>
      <c r="E36" s="26"/>
      <c r="F36" s="26"/>
      <c r="G36" s="26"/>
      <c r="H36" s="31" t="s">
        <v>169</v>
      </c>
      <c r="I36" s="35"/>
      <c r="J36" s="31"/>
      <c r="K36" s="26"/>
      <c r="L36" s="26"/>
      <c r="M36" s="30"/>
      <c r="N36" s="200"/>
      <c r="O36" s="200"/>
      <c r="P36" s="200"/>
      <c r="Q36" s="31"/>
      <c r="R36" s="30"/>
      <c r="S36" s="30"/>
      <c r="T36" s="30"/>
    </row>
    <row r="37" spans="1:20" s="24" customFormat="1" ht="12.75" customHeight="1" x14ac:dyDescent="0.3">
      <c r="A37" s="51"/>
      <c r="B37" s="60"/>
      <c r="C37" s="31"/>
      <c r="D37" s="26"/>
      <c r="E37" s="26"/>
      <c r="F37" s="26"/>
      <c r="G37" s="26"/>
      <c r="H37" s="31"/>
      <c r="I37" s="35"/>
      <c r="J37" s="31"/>
      <c r="K37" s="26"/>
      <c r="L37" s="26"/>
      <c r="M37" s="30"/>
      <c r="N37" s="201" t="s">
        <v>170</v>
      </c>
      <c r="O37" s="201"/>
      <c r="P37" s="201"/>
      <c r="Q37" s="31"/>
      <c r="R37" s="30"/>
      <c r="S37" s="30"/>
      <c r="T37" s="30"/>
    </row>
    <row r="38" spans="1:20" s="24" customFormat="1" ht="6.75" customHeight="1" thickBot="1" x14ac:dyDescent="0.35">
      <c r="A38" s="53"/>
      <c r="B38" s="61"/>
      <c r="C38" s="32"/>
      <c r="D38" s="32"/>
      <c r="E38" s="32"/>
      <c r="F38" s="25"/>
      <c r="G38" s="25"/>
      <c r="H38" s="25"/>
      <c r="I38" s="33"/>
      <c r="J38" s="33"/>
      <c r="K38" s="33"/>
      <c r="L38" s="33"/>
      <c r="M38" s="33"/>
      <c r="N38" s="32"/>
      <c r="O38" s="32"/>
      <c r="P38" s="32"/>
      <c r="Q38" s="32"/>
      <c r="R38" s="33"/>
      <c r="S38" s="33"/>
      <c r="T38" s="33"/>
    </row>
  </sheetData>
  <mergeCells count="9">
    <mergeCell ref="N34:P34"/>
    <mergeCell ref="N36:P36"/>
    <mergeCell ref="N37:P37"/>
    <mergeCell ref="C4:E4"/>
    <mergeCell ref="C1:T1"/>
    <mergeCell ref="F2:T2"/>
    <mergeCell ref="G4:I4"/>
    <mergeCell ref="M4:O4"/>
    <mergeCell ref="C2:E2"/>
  </mergeCells>
  <hyperlinks>
    <hyperlink ref="I10" location="'1 класс'!A1" display="1 класс"/>
    <hyperlink ref="I12" location="'2 класс'!A1" display="2 класс"/>
    <hyperlink ref="I14" location="'3 класс'!A1" display="3 класс"/>
    <hyperlink ref="I16" location="'4 класс'!A1" display="4 класс"/>
    <hyperlink ref="I18" location="'5 класс'!A1" display="5 класс"/>
    <hyperlink ref="I20" location="'6 класс'!A1" display="6 класс"/>
    <hyperlink ref="I22" location="'7 класс'!A1" display="7 класс"/>
    <hyperlink ref="I24" location="'8 класс'!A1" display="8 класс"/>
    <hyperlink ref="I26" location="'9 класс'!A1" display="9 класс"/>
    <hyperlink ref="I28" location="'10 класс'!A1" display="10 класс"/>
    <hyperlink ref="I30" location="'11 класс'!A1" display="11 класс"/>
  </hyperlinks>
  <pageMargins left="0.70866141732283472" right="0.70866141732283472" top="0.74803149606299213" bottom="0.74803149606299213" header="0.31496062992125984" footer="0.31496062992125984"/>
  <pageSetup paperSize="9" scale="66"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promptTitle="Выбрать из выпадающего списка" prompt="Наименование субъекта Российской Федерации необходимо выбрать из списка">
          <x14:formula1>
            <xm:f>регионы!$A$1:$A$91</xm:f>
          </x14:formula1>
          <xm:sqref>F2:F3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pageSetUpPr fitToPage="1"/>
  </sheetPr>
  <dimension ref="A1:S20"/>
  <sheetViews>
    <sheetView zoomScale="80" zoomScaleNormal="80" workbookViewId="0">
      <selection activeCell="Q5" sqref="Q5"/>
    </sheetView>
  </sheetViews>
  <sheetFormatPr defaultRowHeight="15.75" x14ac:dyDescent="0.25"/>
  <cols>
    <col min="1" max="1" width="12.5703125" style="89" customWidth="1"/>
    <col min="2" max="2" width="9.42578125" style="90" customWidth="1"/>
    <col min="3" max="3" width="14.140625" style="87" customWidth="1"/>
    <col min="4" max="4" width="15.140625" style="87" customWidth="1"/>
    <col min="5" max="5" width="14.5703125" style="87" customWidth="1"/>
    <col min="6" max="6" width="15.85546875" style="87" customWidth="1"/>
    <col min="7" max="16" width="8.7109375" style="88" customWidth="1"/>
    <col min="17" max="17" width="12.42578125" style="89" customWidth="1"/>
    <col min="18" max="18" width="17.5703125" style="89" customWidth="1"/>
    <col min="19" max="19" width="20.28515625" style="90" customWidth="1"/>
    <col min="20" max="16384" width="9.140625" style="90"/>
  </cols>
  <sheetData>
    <row r="1" spans="1:19" ht="18.75" thickBot="1" x14ac:dyDescent="0.3">
      <c r="A1" s="85"/>
      <c r="B1" s="86"/>
    </row>
    <row r="2" spans="1:19" ht="44.25" customHeight="1" thickBot="1" x14ac:dyDescent="0.3">
      <c r="A2" s="204" t="s">
        <v>11</v>
      </c>
      <c r="B2" s="205"/>
      <c r="C2" s="205"/>
      <c r="D2" s="205"/>
      <c r="E2" s="206"/>
      <c r="F2" s="210"/>
      <c r="G2" s="212" t="s">
        <v>225</v>
      </c>
      <c r="H2" s="213"/>
      <c r="I2" s="213"/>
      <c r="J2" s="213"/>
      <c r="K2" s="213"/>
      <c r="L2" s="213"/>
      <c r="M2" s="213"/>
      <c r="N2" s="213"/>
      <c r="O2" s="213"/>
      <c r="P2" s="214"/>
      <c r="Q2" s="204" t="s">
        <v>10</v>
      </c>
      <c r="R2" s="205"/>
      <c r="S2" s="206"/>
    </row>
    <row r="3" spans="1:19" ht="25.5" customHeight="1" thickBot="1" x14ac:dyDescent="0.3">
      <c r="A3" s="215"/>
      <c r="B3" s="216"/>
      <c r="C3" s="216"/>
      <c r="D3" s="216"/>
      <c r="E3" s="217"/>
      <c r="F3" s="211"/>
      <c r="G3" s="204" t="s">
        <v>5</v>
      </c>
      <c r="H3" s="206"/>
      <c r="I3" s="204" t="s">
        <v>6</v>
      </c>
      <c r="J3" s="205"/>
      <c r="K3" s="206"/>
      <c r="L3" s="204" t="s">
        <v>7</v>
      </c>
      <c r="M3" s="206"/>
      <c r="N3" s="204" t="s">
        <v>8</v>
      </c>
      <c r="O3" s="205"/>
      <c r="P3" s="206"/>
      <c r="Q3" s="207"/>
      <c r="R3" s="208"/>
      <c r="S3" s="209"/>
    </row>
    <row r="4" spans="1:19" s="99" customFormat="1" ht="82.5" customHeight="1" thickBot="1" x14ac:dyDescent="0.3">
      <c r="A4" s="91" t="s">
        <v>0</v>
      </c>
      <c r="B4" s="92" t="s">
        <v>167</v>
      </c>
      <c r="C4" s="93" t="s">
        <v>164</v>
      </c>
      <c r="D4" s="93" t="s">
        <v>1</v>
      </c>
      <c r="E4" s="93" t="s">
        <v>2</v>
      </c>
      <c r="F4" s="93" t="s">
        <v>27</v>
      </c>
      <c r="G4" s="94" t="s">
        <v>215</v>
      </c>
      <c r="H4" s="94" t="s">
        <v>216</v>
      </c>
      <c r="I4" s="94" t="s">
        <v>217</v>
      </c>
      <c r="J4" s="95" t="s">
        <v>218</v>
      </c>
      <c r="K4" s="96" t="s">
        <v>219</v>
      </c>
      <c r="L4" s="94" t="s">
        <v>220</v>
      </c>
      <c r="M4" s="96" t="s">
        <v>221</v>
      </c>
      <c r="N4" s="94" t="s">
        <v>222</v>
      </c>
      <c r="O4" s="95" t="s">
        <v>223</v>
      </c>
      <c r="P4" s="96" t="s">
        <v>224</v>
      </c>
      <c r="Q4" s="97" t="s">
        <v>70</v>
      </c>
      <c r="R4" s="94" t="s">
        <v>9</v>
      </c>
      <c r="S4" s="98" t="s">
        <v>252</v>
      </c>
    </row>
    <row r="5" spans="1:19" s="100" customFormat="1" ht="16.5" thickTop="1" x14ac:dyDescent="0.25">
      <c r="A5" s="114" t="s">
        <v>191</v>
      </c>
      <c r="B5" s="115" t="str">
        <f t="shared" ref="B5:B10" si="0">"1 класс"</f>
        <v>1 класс</v>
      </c>
      <c r="C5" s="116" t="s">
        <v>190</v>
      </c>
      <c r="D5" s="116" t="s">
        <v>3</v>
      </c>
      <c r="E5" s="116" t="s">
        <v>202</v>
      </c>
      <c r="F5" s="116" t="s">
        <v>201</v>
      </c>
      <c r="G5" s="117">
        <v>1</v>
      </c>
      <c r="H5" s="118">
        <v>1</v>
      </c>
      <c r="I5" s="117">
        <v>1</v>
      </c>
      <c r="J5" s="119">
        <v>1</v>
      </c>
      <c r="K5" s="118">
        <v>1</v>
      </c>
      <c r="L5" s="117">
        <v>1</v>
      </c>
      <c r="M5" s="118">
        <v>1</v>
      </c>
      <c r="N5" s="117">
        <v>1</v>
      </c>
      <c r="O5" s="119">
        <v>1</v>
      </c>
      <c r="P5" s="118">
        <v>1</v>
      </c>
      <c r="Q5" s="120">
        <f>SUM(Таблица1[[#This Row],[Д1 
(из 1)]:[ЛГ3  
(из 1)]])</f>
        <v>10</v>
      </c>
      <c r="R5" s="120" t="s">
        <v>50</v>
      </c>
      <c r="S5" s="121"/>
    </row>
    <row r="6" spans="1:19" s="100" customFormat="1" ht="16.5" thickBot="1" x14ac:dyDescent="0.3">
      <c r="A6" s="122" t="s">
        <v>192</v>
      </c>
      <c r="B6" s="123" t="str">
        <f>"1 класс"</f>
        <v>1 класс</v>
      </c>
      <c r="C6" s="124" t="s">
        <v>331</v>
      </c>
      <c r="D6" s="124" t="s">
        <v>3</v>
      </c>
      <c r="E6" s="124" t="s">
        <v>202</v>
      </c>
      <c r="F6" s="124" t="s">
        <v>214</v>
      </c>
      <c r="G6" s="125">
        <v>1</v>
      </c>
      <c r="H6" s="126">
        <v>1</v>
      </c>
      <c r="I6" s="125">
        <v>1</v>
      </c>
      <c r="J6" s="127">
        <v>1</v>
      </c>
      <c r="K6" s="126">
        <v>1</v>
      </c>
      <c r="L6" s="125">
        <v>1</v>
      </c>
      <c r="M6" s="126">
        <v>1</v>
      </c>
      <c r="N6" s="125">
        <v>1</v>
      </c>
      <c r="O6" s="127">
        <v>1</v>
      </c>
      <c r="P6" s="126">
        <v>1</v>
      </c>
      <c r="Q6" s="128">
        <f>SUM(Таблица1[[#This Row],[Д1 
(из 1)]:[ЛГ3  
(из 1)]])</f>
        <v>10</v>
      </c>
      <c r="R6" s="128" t="s">
        <v>50</v>
      </c>
      <c r="S6" s="129"/>
    </row>
    <row r="7" spans="1:19" ht="16.5" thickTop="1" x14ac:dyDescent="0.25">
      <c r="A7" s="101">
        <v>1</v>
      </c>
      <c r="B7" s="102" t="str">
        <f t="shared" si="0"/>
        <v>1 класс</v>
      </c>
      <c r="C7" s="103"/>
      <c r="D7" s="103"/>
      <c r="E7" s="103"/>
      <c r="F7" s="103"/>
      <c r="G7" s="104"/>
      <c r="H7" s="105"/>
      <c r="I7" s="104"/>
      <c r="J7" s="106"/>
      <c r="K7" s="105"/>
      <c r="L7" s="104"/>
      <c r="M7" s="105"/>
      <c r="N7" s="104"/>
      <c r="O7" s="106"/>
      <c r="P7" s="105"/>
      <c r="Q7" s="107">
        <f>SUM(Таблица1[[#This Row],[Д1 
(из 1)]:[ЛГ3  
(из 1)]])</f>
        <v>0</v>
      </c>
      <c r="R7" s="108"/>
      <c r="S7" s="109"/>
    </row>
    <row r="8" spans="1:19" x14ac:dyDescent="0.25">
      <c r="A8" s="101">
        <v>2</v>
      </c>
      <c r="B8" s="110" t="str">
        <f>"1 класс"</f>
        <v>1 класс</v>
      </c>
      <c r="C8" s="103"/>
      <c r="D8" s="103"/>
      <c r="E8" s="103"/>
      <c r="F8" s="103"/>
      <c r="G8" s="104"/>
      <c r="H8" s="105"/>
      <c r="I8" s="104"/>
      <c r="J8" s="106"/>
      <c r="K8" s="105"/>
      <c r="L8" s="104"/>
      <c r="M8" s="105"/>
      <c r="N8" s="104"/>
      <c r="O8" s="106"/>
      <c r="P8" s="105"/>
      <c r="Q8" s="111">
        <f>SUM(Таблица1[[#This Row],[Д1 
(из 1)]:[ЛГ3  
(из 1)]])</f>
        <v>0</v>
      </c>
      <c r="R8" s="112"/>
      <c r="S8" s="113"/>
    </row>
    <row r="9" spans="1:19" x14ac:dyDescent="0.25">
      <c r="A9" s="101">
        <v>3</v>
      </c>
      <c r="B9" s="110" t="str">
        <f>"1 класс"</f>
        <v>1 класс</v>
      </c>
      <c r="C9" s="103"/>
      <c r="D9" s="103"/>
      <c r="E9" s="103"/>
      <c r="F9" s="103"/>
      <c r="G9" s="104"/>
      <c r="H9" s="105"/>
      <c r="I9" s="104"/>
      <c r="J9" s="106"/>
      <c r="K9" s="105"/>
      <c r="L9" s="104"/>
      <c r="M9" s="105"/>
      <c r="N9" s="104"/>
      <c r="O9" s="106"/>
      <c r="P9" s="105"/>
      <c r="Q9" s="111">
        <f>SUM(Таблица1[[#This Row],[Д1 
(из 1)]:[ЛГ3  
(из 1)]])</f>
        <v>0</v>
      </c>
      <c r="R9" s="112"/>
      <c r="S9" s="113"/>
    </row>
    <row r="10" spans="1:19" x14ac:dyDescent="0.25">
      <c r="A10" s="101" t="s">
        <v>163</v>
      </c>
      <c r="B10" s="102" t="str">
        <f t="shared" si="0"/>
        <v>1 класс</v>
      </c>
      <c r="C10" s="103"/>
      <c r="D10" s="103"/>
      <c r="E10" s="103"/>
      <c r="F10" s="103"/>
      <c r="G10" s="104"/>
      <c r="H10" s="105"/>
      <c r="I10" s="104"/>
      <c r="J10" s="106"/>
      <c r="K10" s="105"/>
      <c r="L10" s="104"/>
      <c r="M10" s="105"/>
      <c r="N10" s="104"/>
      <c r="O10" s="106"/>
      <c r="P10" s="105"/>
      <c r="Q10" s="107">
        <f>SUM(Таблица1[[#This Row],[Д1 
(из 1)]:[ЛГ3  
(из 1)]])</f>
        <v>0</v>
      </c>
      <c r="R10" s="108"/>
      <c r="S10" s="109"/>
    </row>
    <row r="12" spans="1:19" x14ac:dyDescent="0.25">
      <c r="A12" s="90"/>
    </row>
    <row r="13" spans="1:19" x14ac:dyDescent="0.25">
      <c r="A13" s="90"/>
    </row>
    <row r="14" spans="1:19" x14ac:dyDescent="0.25">
      <c r="A14" s="90"/>
    </row>
    <row r="15" spans="1:19" x14ac:dyDescent="0.25">
      <c r="A15" s="90"/>
    </row>
    <row r="16" spans="1:19" x14ac:dyDescent="0.25">
      <c r="A16" s="90"/>
    </row>
    <row r="17" spans="1:1" x14ac:dyDescent="0.25">
      <c r="A17" s="90"/>
    </row>
    <row r="18" spans="1:1" x14ac:dyDescent="0.25">
      <c r="A18" s="90"/>
    </row>
    <row r="19" spans="1:1" x14ac:dyDescent="0.25">
      <c r="A19" s="90"/>
    </row>
    <row r="20" spans="1:1" x14ac:dyDescent="0.25">
      <c r="A20" s="90"/>
    </row>
  </sheetData>
  <sheetProtection insertRows="0" deleteRows="0" sort="0" autoFilter="0" pivotTables="0"/>
  <dataConsolidate/>
  <mergeCells count="8">
    <mergeCell ref="Q2:S3"/>
    <mergeCell ref="F2:F3"/>
    <mergeCell ref="G3:H3"/>
    <mergeCell ref="G2:P2"/>
    <mergeCell ref="A2:E3"/>
    <mergeCell ref="I3:K3"/>
    <mergeCell ref="N3:P3"/>
    <mergeCell ref="L3:M3"/>
  </mergeCells>
  <phoneticPr fontId="6" type="noConversion"/>
  <conditionalFormatting sqref="Q5:Q10">
    <cfRule type="cellIs" dxfId="41" priority="1" operator="lessThan">
      <formula>9</formula>
    </cfRule>
    <cfRule type="cellIs" dxfId="40" priority="2" operator="greaterThanOrEqual">
      <formula>9</formula>
    </cfRule>
  </conditionalFormatting>
  <pageMargins left="0.70866141732283472" right="0.70866141732283472" top="0.74803149606299213" bottom="0.74803149606299213" header="0.31496062992125984" footer="0.31496062992125984"/>
  <pageSetup paperSize="9" scale="59" fitToHeight="0" orientation="landscape"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AF10"/>
  <sheetViews>
    <sheetView topLeftCell="G1" zoomScale="80" zoomScaleNormal="80" workbookViewId="0">
      <selection activeCell="Z6" sqref="Z6"/>
    </sheetView>
  </sheetViews>
  <sheetFormatPr defaultRowHeight="15.75" x14ac:dyDescent="0.25"/>
  <cols>
    <col min="1" max="1" width="12.5703125" style="5" customWidth="1"/>
    <col min="2" max="2" width="9.42578125" style="11" customWidth="1"/>
    <col min="3" max="3" width="14.140625" style="3" customWidth="1"/>
    <col min="4" max="4" width="15.140625" style="3" customWidth="1"/>
    <col min="5" max="5" width="14.5703125" style="3" customWidth="1"/>
    <col min="6" max="6" width="14.42578125" style="3" customWidth="1"/>
    <col min="7" max="16" width="6.7109375" style="6" customWidth="1"/>
    <col min="17" max="17" width="9.7109375" style="6" customWidth="1"/>
    <col min="18" max="27" width="6.7109375" style="6" customWidth="1"/>
    <col min="28" max="29" width="10.7109375" style="5" customWidth="1"/>
    <col min="30" max="30" width="12.42578125" style="5" customWidth="1"/>
    <col min="31" max="31" width="14.85546875" style="1" customWidth="1"/>
    <col min="32" max="32" width="14.140625" style="1" customWidth="1"/>
    <col min="33" max="16384" width="9.140625" style="1"/>
  </cols>
  <sheetData>
    <row r="1" spans="1:32" ht="18.75" thickBot="1" x14ac:dyDescent="0.3">
      <c r="A1" s="48"/>
      <c r="B1" s="13"/>
    </row>
    <row r="2" spans="1:32" ht="44.25" customHeight="1" thickBot="1" x14ac:dyDescent="0.3">
      <c r="A2" s="220" t="s">
        <v>11</v>
      </c>
      <c r="B2" s="221"/>
      <c r="C2" s="221"/>
      <c r="D2" s="221"/>
      <c r="E2" s="222"/>
      <c r="F2" s="224" t="s">
        <v>29</v>
      </c>
      <c r="G2" s="224"/>
      <c r="H2" s="224"/>
      <c r="I2" s="224"/>
      <c r="J2" s="224"/>
      <c r="K2" s="224"/>
      <c r="L2" s="224"/>
      <c r="M2" s="224"/>
      <c r="N2" s="224"/>
      <c r="O2" s="224"/>
      <c r="P2" s="224"/>
      <c r="Q2" s="224" t="s">
        <v>30</v>
      </c>
      <c r="R2" s="224"/>
      <c r="S2" s="224"/>
      <c r="T2" s="224"/>
      <c r="U2" s="224"/>
      <c r="V2" s="224"/>
      <c r="W2" s="224"/>
      <c r="X2" s="224"/>
      <c r="Y2" s="224"/>
      <c r="Z2" s="224"/>
      <c r="AA2" s="224"/>
      <c r="AB2" s="218" t="s">
        <v>10</v>
      </c>
      <c r="AC2" s="219"/>
      <c r="AD2" s="219"/>
      <c r="AE2" s="219"/>
      <c r="AF2" s="219"/>
    </row>
    <row r="3" spans="1:32" s="17" customFormat="1" ht="44.25" customHeight="1" x14ac:dyDescent="0.2">
      <c r="A3" s="218"/>
      <c r="B3" s="219"/>
      <c r="C3" s="219"/>
      <c r="D3" s="219"/>
      <c r="E3" s="223"/>
      <c r="F3" s="63"/>
      <c r="G3" s="225" t="s">
        <v>5</v>
      </c>
      <c r="H3" s="226"/>
      <c r="I3" s="227"/>
      <c r="J3" s="225" t="s">
        <v>6</v>
      </c>
      <c r="K3" s="227"/>
      <c r="L3" s="225" t="s">
        <v>7</v>
      </c>
      <c r="M3" s="226"/>
      <c r="N3" s="227"/>
      <c r="O3" s="225" t="s">
        <v>8</v>
      </c>
      <c r="P3" s="227"/>
      <c r="Q3" s="63"/>
      <c r="R3" s="64" t="s">
        <v>31</v>
      </c>
      <c r="S3" s="64" t="s">
        <v>32</v>
      </c>
      <c r="T3" s="64" t="s">
        <v>33</v>
      </c>
      <c r="U3" s="225" t="s">
        <v>34</v>
      </c>
      <c r="V3" s="226"/>
      <c r="W3" s="227"/>
      <c r="X3" s="64" t="s">
        <v>35</v>
      </c>
      <c r="Y3" s="64" t="s">
        <v>36</v>
      </c>
      <c r="Z3" s="225" t="s">
        <v>37</v>
      </c>
      <c r="AA3" s="227"/>
      <c r="AB3" s="218"/>
      <c r="AC3" s="219"/>
      <c r="AD3" s="219"/>
      <c r="AE3" s="219"/>
      <c r="AF3" s="219"/>
    </row>
    <row r="4" spans="1:32" s="16" customFormat="1" ht="68.25" customHeight="1" thickBot="1" x14ac:dyDescent="0.3">
      <c r="A4" s="65" t="s">
        <v>0</v>
      </c>
      <c r="B4" s="66" t="s">
        <v>167</v>
      </c>
      <c r="C4" s="67" t="s">
        <v>164</v>
      </c>
      <c r="D4" s="67" t="s">
        <v>1</v>
      </c>
      <c r="E4" s="67" t="s">
        <v>2</v>
      </c>
      <c r="F4" s="67" t="s">
        <v>45</v>
      </c>
      <c r="G4" s="68" t="s">
        <v>226</v>
      </c>
      <c r="H4" s="69" t="s">
        <v>227</v>
      </c>
      <c r="I4" s="70" t="s">
        <v>228</v>
      </c>
      <c r="J4" s="68" t="s">
        <v>217</v>
      </c>
      <c r="K4" s="70" t="s">
        <v>229</v>
      </c>
      <c r="L4" s="68" t="s">
        <v>230</v>
      </c>
      <c r="M4" s="69" t="s">
        <v>231</v>
      </c>
      <c r="N4" s="70" t="s">
        <v>232</v>
      </c>
      <c r="O4" s="68" t="s">
        <v>233</v>
      </c>
      <c r="P4" s="70" t="s">
        <v>234</v>
      </c>
      <c r="Q4" s="67" t="s">
        <v>44</v>
      </c>
      <c r="R4" s="71" t="s">
        <v>235</v>
      </c>
      <c r="S4" s="71" t="s">
        <v>236</v>
      </c>
      <c r="T4" s="71" t="s">
        <v>237</v>
      </c>
      <c r="U4" s="72" t="s">
        <v>238</v>
      </c>
      <c r="V4" s="73" t="s">
        <v>239</v>
      </c>
      <c r="W4" s="74" t="s">
        <v>240</v>
      </c>
      <c r="X4" s="71" t="s">
        <v>241</v>
      </c>
      <c r="Y4" s="71" t="s">
        <v>242</v>
      </c>
      <c r="Z4" s="72" t="s">
        <v>243</v>
      </c>
      <c r="AA4" s="74" t="s">
        <v>244</v>
      </c>
      <c r="AB4" s="74" t="s">
        <v>51</v>
      </c>
      <c r="AC4" s="71" t="s">
        <v>52</v>
      </c>
      <c r="AD4" s="71" t="s">
        <v>46</v>
      </c>
      <c r="AE4" s="72" t="s">
        <v>9</v>
      </c>
      <c r="AF4" s="75" t="s">
        <v>252</v>
      </c>
    </row>
    <row r="5" spans="1:32" s="2" customFormat="1" ht="32.25" thickTop="1" x14ac:dyDescent="0.25">
      <c r="A5" s="130" t="s">
        <v>191</v>
      </c>
      <c r="B5" s="131" t="str">
        <f t="shared" ref="B5:B10" si="0">"2 класс"</f>
        <v>2 класс</v>
      </c>
      <c r="C5" s="132" t="s">
        <v>332</v>
      </c>
      <c r="D5" s="132" t="s">
        <v>3</v>
      </c>
      <c r="E5" s="132" t="s">
        <v>202</v>
      </c>
      <c r="F5" s="132" t="s">
        <v>203</v>
      </c>
      <c r="G5" s="133">
        <v>1</v>
      </c>
      <c r="H5" s="134">
        <v>1</v>
      </c>
      <c r="I5" s="135">
        <v>1</v>
      </c>
      <c r="J5" s="133">
        <v>1</v>
      </c>
      <c r="K5" s="135">
        <v>1</v>
      </c>
      <c r="L5" s="133">
        <v>1</v>
      </c>
      <c r="M5" s="134">
        <v>0</v>
      </c>
      <c r="N5" s="135">
        <v>1</v>
      </c>
      <c r="O5" s="133">
        <v>1</v>
      </c>
      <c r="P5" s="135">
        <v>1</v>
      </c>
      <c r="Q5" s="132" t="s">
        <v>203</v>
      </c>
      <c r="R5" s="136">
        <v>1</v>
      </c>
      <c r="S5" s="136">
        <v>0</v>
      </c>
      <c r="T5" s="167">
        <v>1</v>
      </c>
      <c r="U5" s="133">
        <v>1</v>
      </c>
      <c r="V5" s="134">
        <v>1</v>
      </c>
      <c r="W5" s="135">
        <v>1</v>
      </c>
      <c r="X5" s="136">
        <v>0</v>
      </c>
      <c r="Y5" s="136">
        <v>0</v>
      </c>
      <c r="Z5" s="133">
        <v>1</v>
      </c>
      <c r="AA5" s="135">
        <v>1</v>
      </c>
      <c r="AB5" s="136">
        <f>SUM(Таблица2[[#This Row],[ Д1 
(из 1)]:[П2 
(из 1)]])</f>
        <v>9</v>
      </c>
      <c r="AC5" s="136">
        <f>SUM(Таблица2[[#This Row],[З5 
(из 1)]:[Т2 
(из 1)]])</f>
        <v>7</v>
      </c>
      <c r="AD5" s="136">
        <f t="shared" ref="AD5:AD7" si="1">SUM(AB5,AC5)</f>
        <v>16</v>
      </c>
      <c r="AE5" s="137" t="s">
        <v>12</v>
      </c>
      <c r="AF5" s="138" t="s">
        <v>318</v>
      </c>
    </row>
    <row r="6" spans="1:32" s="12" customFormat="1" ht="15.75" customHeight="1" thickBot="1" x14ac:dyDescent="0.3">
      <c r="A6" s="139" t="s">
        <v>192</v>
      </c>
      <c r="B6" s="140" t="str">
        <f>"2 класс"</f>
        <v>2 класс</v>
      </c>
      <c r="C6" s="141" t="s">
        <v>333</v>
      </c>
      <c r="D6" s="141" t="s">
        <v>3</v>
      </c>
      <c r="E6" s="141" t="s">
        <v>202</v>
      </c>
      <c r="F6" s="141" t="s">
        <v>204</v>
      </c>
      <c r="G6" s="142">
        <v>0</v>
      </c>
      <c r="H6" s="143">
        <v>1</v>
      </c>
      <c r="I6" s="144">
        <v>1</v>
      </c>
      <c r="J6" s="142">
        <v>1</v>
      </c>
      <c r="K6" s="144">
        <v>1</v>
      </c>
      <c r="L6" s="142">
        <v>1</v>
      </c>
      <c r="M6" s="143">
        <v>1</v>
      </c>
      <c r="N6" s="144">
        <v>1</v>
      </c>
      <c r="O6" s="142">
        <v>1</v>
      </c>
      <c r="P6" s="144">
        <v>1</v>
      </c>
      <c r="Q6" s="141" t="s">
        <v>12</v>
      </c>
      <c r="R6" s="141" t="s">
        <v>12</v>
      </c>
      <c r="S6" s="141" t="s">
        <v>12</v>
      </c>
      <c r="T6" s="141" t="s">
        <v>12</v>
      </c>
      <c r="U6" s="142" t="s">
        <v>12</v>
      </c>
      <c r="V6" s="143" t="s">
        <v>12</v>
      </c>
      <c r="W6" s="144" t="s">
        <v>12</v>
      </c>
      <c r="X6" s="141" t="s">
        <v>12</v>
      </c>
      <c r="Y6" s="141" t="s">
        <v>12</v>
      </c>
      <c r="Z6" s="142" t="s">
        <v>12</v>
      </c>
      <c r="AA6" s="144" t="s">
        <v>12</v>
      </c>
      <c r="AB6" s="145">
        <f>SUM(Таблица2[[#This Row],[ Д1 
(из 1)]:[П2 
(из 1)]])</f>
        <v>9</v>
      </c>
      <c r="AC6" s="145">
        <f>SUM(Таблица2[[#This Row],[З5 
(из 1)]:[Т2 
(из 1)]])</f>
        <v>0</v>
      </c>
      <c r="AD6" s="145">
        <f>SUM(AB6,AC6)</f>
        <v>9</v>
      </c>
      <c r="AE6" s="146" t="s">
        <v>50</v>
      </c>
      <c r="AF6" s="147"/>
    </row>
    <row r="7" spans="1:32" ht="16.5" thickTop="1" x14ac:dyDescent="0.25">
      <c r="A7" s="49">
        <v>1</v>
      </c>
      <c r="B7" s="18" t="str">
        <f t="shared" si="0"/>
        <v>2 класс</v>
      </c>
      <c r="C7" s="4"/>
      <c r="D7" s="4"/>
      <c r="E7" s="4"/>
      <c r="F7" s="4"/>
      <c r="G7" s="8"/>
      <c r="H7" s="10"/>
      <c r="I7" s="9"/>
      <c r="J7" s="8"/>
      <c r="K7" s="9"/>
      <c r="L7" s="8"/>
      <c r="M7" s="10"/>
      <c r="N7" s="9"/>
      <c r="O7" s="8"/>
      <c r="P7" s="9"/>
      <c r="Q7" s="4"/>
      <c r="R7" s="15"/>
      <c r="S7" s="15"/>
      <c r="T7" s="15"/>
      <c r="U7" s="8"/>
      <c r="V7" s="10"/>
      <c r="W7" s="9"/>
      <c r="X7" s="15"/>
      <c r="Y7" s="15"/>
      <c r="Z7" s="8"/>
      <c r="AA7" s="9"/>
      <c r="AB7" s="7">
        <f>SUM(Таблица2[[#This Row],[ Д1 
(из 1)]:[П2 
(из 1)]])</f>
        <v>0</v>
      </c>
      <c r="AC7" s="7">
        <f>SUM(Таблица2[[#This Row],[З5 
(из 1)]:[Т2 
(из 1)]])</f>
        <v>0</v>
      </c>
      <c r="AD7" s="7">
        <f t="shared" si="1"/>
        <v>0</v>
      </c>
      <c r="AE7" s="20"/>
      <c r="AF7" s="7"/>
    </row>
    <row r="8" spans="1:32" s="11" customFormat="1" x14ac:dyDescent="0.25">
      <c r="A8" s="49">
        <v>2</v>
      </c>
      <c r="B8" s="62" t="str">
        <f>"2 класс"</f>
        <v>2 класс</v>
      </c>
      <c r="C8" s="4"/>
      <c r="D8" s="4"/>
      <c r="E8" s="4"/>
      <c r="F8" s="4"/>
      <c r="G8" s="8"/>
      <c r="H8" s="10"/>
      <c r="I8" s="9"/>
      <c r="J8" s="8"/>
      <c r="K8" s="9"/>
      <c r="L8" s="8"/>
      <c r="M8" s="10"/>
      <c r="N8" s="9"/>
      <c r="O8" s="8"/>
      <c r="P8" s="9"/>
      <c r="Q8" s="4"/>
      <c r="R8" s="15"/>
      <c r="S8" s="15"/>
      <c r="T8" s="15"/>
      <c r="U8" s="8"/>
      <c r="V8" s="10"/>
      <c r="W8" s="9"/>
      <c r="X8" s="15"/>
      <c r="Y8" s="15"/>
      <c r="Z8" s="8"/>
      <c r="AA8" s="9"/>
      <c r="AB8" s="19">
        <f>SUM(Таблица2[[#This Row],[ Д1 
(из 1)]:[П2 
(из 1)]])</f>
        <v>0</v>
      </c>
      <c r="AC8" s="19">
        <f>SUM(Таблица2[[#This Row],[З5 
(из 1)]:[Т2 
(из 1)]])</f>
        <v>0</v>
      </c>
      <c r="AD8" s="19">
        <f>SUM(AB8,AC8)</f>
        <v>0</v>
      </c>
      <c r="AE8" s="23"/>
      <c r="AF8" s="22"/>
    </row>
    <row r="9" spans="1:32" s="11" customFormat="1" x14ac:dyDescent="0.25">
      <c r="A9" s="49">
        <v>3</v>
      </c>
      <c r="B9" s="62" t="str">
        <f>"2 класс"</f>
        <v>2 класс</v>
      </c>
      <c r="C9" s="4"/>
      <c r="D9" s="4"/>
      <c r="E9" s="4"/>
      <c r="F9" s="4"/>
      <c r="G9" s="8"/>
      <c r="H9" s="10"/>
      <c r="I9" s="9"/>
      <c r="J9" s="8"/>
      <c r="K9" s="9"/>
      <c r="L9" s="8"/>
      <c r="M9" s="10"/>
      <c r="N9" s="9"/>
      <c r="O9" s="8"/>
      <c r="P9" s="9"/>
      <c r="Q9" s="4"/>
      <c r="R9" s="15"/>
      <c r="S9" s="15"/>
      <c r="T9" s="15"/>
      <c r="U9" s="8"/>
      <c r="V9" s="10"/>
      <c r="W9" s="9"/>
      <c r="X9" s="15"/>
      <c r="Y9" s="15"/>
      <c r="Z9" s="8"/>
      <c r="AA9" s="9"/>
      <c r="AB9" s="19">
        <f>SUM(Таблица2[[#This Row],[ Д1 
(из 1)]:[П2 
(из 1)]])</f>
        <v>0</v>
      </c>
      <c r="AC9" s="19">
        <f>SUM(Таблица2[[#This Row],[З5 
(из 1)]:[Т2 
(из 1)]])</f>
        <v>0</v>
      </c>
      <c r="AD9" s="19">
        <f>SUM(AB9,AC9)</f>
        <v>0</v>
      </c>
      <c r="AE9" s="23"/>
      <c r="AF9" s="22"/>
    </row>
    <row r="10" spans="1:32" x14ac:dyDescent="0.25">
      <c r="A10" s="49" t="s">
        <v>163</v>
      </c>
      <c r="B10" s="18" t="str">
        <f t="shared" si="0"/>
        <v>2 класс</v>
      </c>
      <c r="C10" s="4"/>
      <c r="D10" s="4"/>
      <c r="E10" s="4"/>
      <c r="F10" s="4"/>
      <c r="G10" s="8"/>
      <c r="H10" s="10"/>
      <c r="I10" s="9"/>
      <c r="J10" s="8"/>
      <c r="K10" s="9"/>
      <c r="L10" s="8"/>
      <c r="M10" s="10"/>
      <c r="N10" s="9"/>
      <c r="O10" s="8"/>
      <c r="P10" s="9"/>
      <c r="Q10" s="4"/>
      <c r="R10" s="15"/>
      <c r="S10" s="15"/>
      <c r="T10" s="15"/>
      <c r="U10" s="8"/>
      <c r="V10" s="10"/>
      <c r="W10" s="9"/>
      <c r="X10" s="15"/>
      <c r="Y10" s="15"/>
      <c r="Z10" s="8"/>
      <c r="AA10" s="9"/>
      <c r="AB10" s="19">
        <f>SUM(Таблица2[[#This Row],[ Д1 
(из 1)]:[П2 
(из 1)]])</f>
        <v>0</v>
      </c>
      <c r="AC10" s="19">
        <f>SUM(Таблица2[[#This Row],[З5 
(из 1)]:[Т2 
(из 1)]])</f>
        <v>0</v>
      </c>
      <c r="AD10" s="19">
        <f>SUM(AB10,AC10)</f>
        <v>0</v>
      </c>
      <c r="AE10" s="23"/>
      <c r="AF10" s="22"/>
    </row>
  </sheetData>
  <mergeCells count="10">
    <mergeCell ref="AB2:AF3"/>
    <mergeCell ref="A2:E3"/>
    <mergeCell ref="F2:P2"/>
    <mergeCell ref="Q2:AA2"/>
    <mergeCell ref="U3:W3"/>
    <mergeCell ref="Z3:AA3"/>
    <mergeCell ref="G3:I3"/>
    <mergeCell ref="J3:K3"/>
    <mergeCell ref="L3:N3"/>
    <mergeCell ref="O3:P3"/>
  </mergeCells>
  <conditionalFormatting sqref="AB5:AB10">
    <cfRule type="cellIs" dxfId="39" priority="9" operator="lessThan">
      <formula>9</formula>
    </cfRule>
  </conditionalFormatting>
  <conditionalFormatting sqref="AB5:AB10">
    <cfRule type="cellIs" dxfId="38" priority="8" operator="greaterThanOrEqual">
      <formula>9</formula>
    </cfRule>
  </conditionalFormatting>
  <conditionalFormatting sqref="AD5:AD10">
    <cfRule type="cellIs" dxfId="37" priority="5" operator="greaterThanOrEqual">
      <formula>18</formula>
    </cfRule>
    <cfRule type="cellIs" dxfId="36" priority="7" operator="lessThan">
      <formula>18</formula>
    </cfRule>
  </conditionalFormatting>
  <pageMargins left="0.70866141732283472" right="0.70866141732283472" top="0.74803149606299213" bottom="0.74803149606299213" header="0.31496062992125984" footer="0.31496062992125984"/>
  <pageSetup paperSize="9" scale="41" fitToHeight="0" orientation="landscape"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pageSetUpPr fitToPage="1"/>
  </sheetPr>
  <dimension ref="A1:AE10"/>
  <sheetViews>
    <sheetView tabSelected="1" zoomScale="80" zoomScaleNormal="80" workbookViewId="0">
      <selection activeCell="G5" sqref="G5"/>
    </sheetView>
  </sheetViews>
  <sheetFormatPr defaultRowHeight="15.75" x14ac:dyDescent="0.25"/>
  <cols>
    <col min="1" max="1" width="12.5703125" style="5" customWidth="1"/>
    <col min="2" max="2" width="9.42578125" style="11" customWidth="1"/>
    <col min="3" max="3" width="14.140625" style="14" customWidth="1"/>
    <col min="4" max="4" width="15.140625" style="14" customWidth="1"/>
    <col min="5" max="5" width="14.5703125" style="14" customWidth="1"/>
    <col min="6" max="6" width="14.42578125" style="14" customWidth="1"/>
    <col min="7" max="16" width="6.7109375" style="6" customWidth="1"/>
    <col min="17" max="17" width="14.28515625" style="6" customWidth="1"/>
    <col min="18" max="26" width="6.7109375" style="6" customWidth="1"/>
    <col min="27" max="27" width="9" style="5" customWidth="1"/>
    <col min="28" max="28" width="10.7109375" style="5" customWidth="1"/>
    <col min="29" max="29" width="12.42578125" style="5" customWidth="1"/>
    <col min="30" max="30" width="14.85546875" style="5" customWidth="1"/>
    <col min="31" max="31" width="18" style="11" customWidth="1"/>
    <col min="32" max="16384" width="9.140625" style="11"/>
  </cols>
  <sheetData>
    <row r="1" spans="1:31" ht="18.75" thickBot="1" x14ac:dyDescent="0.3">
      <c r="A1" s="48"/>
      <c r="B1" s="13"/>
    </row>
    <row r="2" spans="1:31" ht="51.75" customHeight="1" thickBot="1" x14ac:dyDescent="0.3">
      <c r="A2" s="220" t="s">
        <v>11</v>
      </c>
      <c r="B2" s="221"/>
      <c r="C2" s="221"/>
      <c r="D2" s="221"/>
      <c r="E2" s="222"/>
      <c r="F2" s="224" t="s">
        <v>29</v>
      </c>
      <c r="G2" s="224"/>
      <c r="H2" s="224"/>
      <c r="I2" s="224"/>
      <c r="J2" s="224"/>
      <c r="K2" s="224"/>
      <c r="L2" s="224"/>
      <c r="M2" s="224"/>
      <c r="N2" s="224"/>
      <c r="O2" s="224"/>
      <c r="P2" s="224"/>
      <c r="Q2" s="220" t="s">
        <v>30</v>
      </c>
      <c r="R2" s="221"/>
      <c r="S2" s="221"/>
      <c r="T2" s="221"/>
      <c r="U2" s="221"/>
      <c r="V2" s="221"/>
      <c r="W2" s="221"/>
      <c r="X2" s="221"/>
      <c r="Y2" s="221"/>
      <c r="Z2" s="222"/>
      <c r="AA2" s="220" t="s">
        <v>10</v>
      </c>
      <c r="AB2" s="221"/>
      <c r="AC2" s="221"/>
      <c r="AD2" s="221"/>
      <c r="AE2" s="222"/>
    </row>
    <row r="3" spans="1:31" s="17" customFormat="1" ht="44.25" customHeight="1" thickBot="1" x14ac:dyDescent="0.25">
      <c r="A3" s="218"/>
      <c r="B3" s="219"/>
      <c r="C3" s="219"/>
      <c r="D3" s="219"/>
      <c r="E3" s="223"/>
      <c r="F3" s="63"/>
      <c r="G3" s="231" t="s">
        <v>5</v>
      </c>
      <c r="H3" s="231"/>
      <c r="I3" s="231" t="s">
        <v>6</v>
      </c>
      <c r="J3" s="231"/>
      <c r="K3" s="231" t="s">
        <v>7</v>
      </c>
      <c r="L3" s="231"/>
      <c r="M3" s="231"/>
      <c r="N3" s="231" t="s">
        <v>8</v>
      </c>
      <c r="O3" s="231"/>
      <c r="P3" s="231"/>
      <c r="Q3" s="63"/>
      <c r="R3" s="64" t="s">
        <v>31</v>
      </c>
      <c r="S3" s="64" t="s">
        <v>32</v>
      </c>
      <c r="T3" s="64" t="s">
        <v>33</v>
      </c>
      <c r="U3" s="76" t="s">
        <v>34</v>
      </c>
      <c r="V3" s="64" t="s">
        <v>35</v>
      </c>
      <c r="W3" s="64" t="s">
        <v>36</v>
      </c>
      <c r="X3" s="76" t="s">
        <v>37</v>
      </c>
      <c r="Y3" s="225" t="s">
        <v>49</v>
      </c>
      <c r="Z3" s="227"/>
      <c r="AA3" s="228"/>
      <c r="AB3" s="229"/>
      <c r="AC3" s="229"/>
      <c r="AD3" s="229"/>
      <c r="AE3" s="230"/>
    </row>
    <row r="4" spans="1:31" s="16" customFormat="1" ht="68.25" customHeight="1" thickBot="1" x14ac:dyDescent="0.3">
      <c r="A4" s="65" t="s">
        <v>0</v>
      </c>
      <c r="B4" s="66" t="s">
        <v>167</v>
      </c>
      <c r="C4" s="67" t="s">
        <v>164</v>
      </c>
      <c r="D4" s="67" t="s">
        <v>1</v>
      </c>
      <c r="E4" s="67" t="s">
        <v>2</v>
      </c>
      <c r="F4" s="67" t="s">
        <v>45</v>
      </c>
      <c r="G4" s="72" t="s">
        <v>215</v>
      </c>
      <c r="H4" s="74" t="s">
        <v>216</v>
      </c>
      <c r="I4" s="72" t="s">
        <v>217</v>
      </c>
      <c r="J4" s="74" t="s">
        <v>218</v>
      </c>
      <c r="K4" s="72" t="s">
        <v>230</v>
      </c>
      <c r="L4" s="73" t="s">
        <v>231</v>
      </c>
      <c r="M4" s="74" t="s">
        <v>232</v>
      </c>
      <c r="N4" s="72" t="s">
        <v>233</v>
      </c>
      <c r="O4" s="73" t="s">
        <v>234</v>
      </c>
      <c r="P4" s="74" t="s">
        <v>247</v>
      </c>
      <c r="Q4" s="67" t="s">
        <v>44</v>
      </c>
      <c r="R4" s="71" t="s">
        <v>235</v>
      </c>
      <c r="S4" s="71" t="s">
        <v>236</v>
      </c>
      <c r="T4" s="71" t="s">
        <v>237</v>
      </c>
      <c r="U4" s="71" t="s">
        <v>248</v>
      </c>
      <c r="V4" s="71" t="s">
        <v>241</v>
      </c>
      <c r="W4" s="71" t="s">
        <v>242</v>
      </c>
      <c r="X4" s="72" t="s">
        <v>250</v>
      </c>
      <c r="Y4" s="72" t="s">
        <v>243</v>
      </c>
      <c r="Z4" s="74" t="s">
        <v>244</v>
      </c>
      <c r="AA4" s="71" t="s">
        <v>51</v>
      </c>
      <c r="AB4" s="71" t="s">
        <v>52</v>
      </c>
      <c r="AC4" s="71" t="s">
        <v>46</v>
      </c>
      <c r="AD4" s="72" t="s">
        <v>9</v>
      </c>
      <c r="AE4" s="75" t="s">
        <v>252</v>
      </c>
    </row>
    <row r="5" spans="1:31" s="12" customFormat="1" ht="32.25" thickTop="1" x14ac:dyDescent="0.25">
      <c r="A5" s="130" t="s">
        <v>191</v>
      </c>
      <c r="B5" s="131" t="str">
        <f t="shared" ref="B5:B10" si="0">"3 класс"</f>
        <v>3 класс</v>
      </c>
      <c r="C5" s="132" t="s">
        <v>334</v>
      </c>
      <c r="D5" s="132" t="s">
        <v>3</v>
      </c>
      <c r="E5" s="132" t="s">
        <v>202</v>
      </c>
      <c r="F5" s="132" t="s">
        <v>205</v>
      </c>
      <c r="G5" s="133">
        <v>1</v>
      </c>
      <c r="H5" s="135">
        <v>1</v>
      </c>
      <c r="I5" s="133">
        <v>1</v>
      </c>
      <c r="J5" s="135">
        <v>0</v>
      </c>
      <c r="K5" s="133">
        <v>1</v>
      </c>
      <c r="L5" s="134">
        <v>1</v>
      </c>
      <c r="M5" s="135">
        <v>1</v>
      </c>
      <c r="N5" s="133">
        <v>1</v>
      </c>
      <c r="O5" s="134">
        <v>1</v>
      </c>
      <c r="P5" s="135">
        <v>1</v>
      </c>
      <c r="Q5" s="132" t="s">
        <v>205</v>
      </c>
      <c r="R5" s="136">
        <v>1</v>
      </c>
      <c r="S5" s="136">
        <v>1</v>
      </c>
      <c r="T5" s="136">
        <v>1</v>
      </c>
      <c r="U5" s="136">
        <v>0</v>
      </c>
      <c r="V5" s="136">
        <v>1</v>
      </c>
      <c r="W5" s="136">
        <v>0</v>
      </c>
      <c r="X5" s="133">
        <v>2</v>
      </c>
      <c r="Y5" s="133">
        <v>1</v>
      </c>
      <c r="Z5" s="135">
        <v>1</v>
      </c>
      <c r="AA5" s="136">
        <f>SUM(Таблица3[[#This Row],[Д1 
(из 1)]:[П3 
(из 1)]])</f>
        <v>9</v>
      </c>
      <c r="AB5" s="136">
        <f>SUM(Таблица3[[#This Row],[З5 
(из 1)]:[Т2 
(из 1)]])</f>
        <v>8</v>
      </c>
      <c r="AC5" s="136">
        <f>SUM(Таблица3[[#This Row],[Сумма ПБ за УЧ]:[Сумма ПБ за ПЧ]])</f>
        <v>17</v>
      </c>
      <c r="AD5" s="137" t="s">
        <v>12</v>
      </c>
      <c r="AE5" s="138" t="s">
        <v>352</v>
      </c>
    </row>
    <row r="6" spans="1:31" s="12" customFormat="1" ht="16.5" thickBot="1" x14ac:dyDescent="0.3">
      <c r="A6" s="139" t="s">
        <v>192</v>
      </c>
      <c r="B6" s="140" t="str">
        <f t="shared" si="0"/>
        <v>3 класс</v>
      </c>
      <c r="C6" s="141" t="s">
        <v>335</v>
      </c>
      <c r="D6" s="141" t="s">
        <v>3</v>
      </c>
      <c r="E6" s="141" t="s">
        <v>202</v>
      </c>
      <c r="F6" s="141" t="s">
        <v>245</v>
      </c>
      <c r="G6" s="142">
        <v>1</v>
      </c>
      <c r="H6" s="144">
        <v>1</v>
      </c>
      <c r="I6" s="142">
        <v>1</v>
      </c>
      <c r="J6" s="144">
        <v>1</v>
      </c>
      <c r="K6" s="142">
        <v>1</v>
      </c>
      <c r="L6" s="143">
        <v>1</v>
      </c>
      <c r="M6" s="144">
        <v>1</v>
      </c>
      <c r="N6" s="142">
        <v>1</v>
      </c>
      <c r="O6" s="143">
        <v>1</v>
      </c>
      <c r="P6" s="144">
        <v>1</v>
      </c>
      <c r="Q6" s="141" t="s">
        <v>12</v>
      </c>
      <c r="R6" s="141" t="s">
        <v>12</v>
      </c>
      <c r="S6" s="141" t="s">
        <v>12</v>
      </c>
      <c r="T6" s="141" t="s">
        <v>12</v>
      </c>
      <c r="U6" s="141" t="s">
        <v>12</v>
      </c>
      <c r="V6" s="141" t="s">
        <v>12</v>
      </c>
      <c r="W6" s="141" t="s">
        <v>12</v>
      </c>
      <c r="X6" s="141" t="s">
        <v>12</v>
      </c>
      <c r="Y6" s="142" t="s">
        <v>12</v>
      </c>
      <c r="Z6" s="144" t="s">
        <v>12</v>
      </c>
      <c r="AA6" s="145">
        <f>SUM(Таблица3[[#This Row],[Д1 
(из 1)]:[П3 
(из 1)]])</f>
        <v>10</v>
      </c>
      <c r="AB6" s="145">
        <f>SUM(Таблица3[[#This Row],[З5 
(из 1)]:[Т2 
(из 1)]])</f>
        <v>0</v>
      </c>
      <c r="AC6" s="145">
        <f>SUM(Таблица3[[#This Row],[Сумма ПБ за УЧ]:[Сумма ПБ за ПЧ]])</f>
        <v>10</v>
      </c>
      <c r="AD6" s="146" t="s">
        <v>50</v>
      </c>
      <c r="AE6" s="147"/>
    </row>
    <row r="7" spans="1:31" ht="16.5" thickTop="1" x14ac:dyDescent="0.25">
      <c r="A7" s="49">
        <v>1</v>
      </c>
      <c r="B7" s="18" t="str">
        <f t="shared" si="0"/>
        <v>3 класс</v>
      </c>
      <c r="C7" s="4"/>
      <c r="D7" s="4"/>
      <c r="E7" s="4"/>
      <c r="F7" s="4"/>
      <c r="G7" s="8"/>
      <c r="H7" s="9"/>
      <c r="I7" s="8"/>
      <c r="J7" s="9"/>
      <c r="K7" s="8"/>
      <c r="M7" s="9"/>
      <c r="N7" s="8"/>
      <c r="P7" s="9"/>
      <c r="Q7" s="4"/>
      <c r="R7" s="15"/>
      <c r="S7" s="15"/>
      <c r="T7" s="15"/>
      <c r="U7" s="15"/>
      <c r="V7" s="15"/>
      <c r="W7" s="15"/>
      <c r="X7" s="8"/>
      <c r="Y7" s="8"/>
      <c r="Z7" s="9"/>
      <c r="AA7" s="19">
        <f>SUM(Таблица3[[#This Row],[Д1 
(из 1)]:[П3 
(из 1)]])</f>
        <v>0</v>
      </c>
      <c r="AB7" s="19">
        <f>SUM(Таблица3[[#This Row],[З5 
(из 1)]:[Т2 
(из 1)]])</f>
        <v>0</v>
      </c>
      <c r="AC7" s="19">
        <f>SUM(Таблица3[[#This Row],[Сумма ПБ за УЧ]:[Сумма ПБ за ПЧ]])</f>
        <v>0</v>
      </c>
      <c r="AD7" s="21"/>
      <c r="AE7" s="7"/>
    </row>
    <row r="8" spans="1:31" x14ac:dyDescent="0.25">
      <c r="A8" s="49">
        <v>2</v>
      </c>
      <c r="B8" s="62" t="str">
        <f>"3 класс"</f>
        <v>3 класс</v>
      </c>
      <c r="C8" s="4"/>
      <c r="D8" s="4"/>
      <c r="E8" s="4"/>
      <c r="F8" s="4"/>
      <c r="G8" s="8"/>
      <c r="H8" s="9"/>
      <c r="I8" s="8"/>
      <c r="J8" s="9"/>
      <c r="K8" s="8"/>
      <c r="M8" s="9"/>
      <c r="N8" s="8"/>
      <c r="P8" s="9"/>
      <c r="Q8" s="4"/>
      <c r="R8" s="15"/>
      <c r="S8" s="15"/>
      <c r="T8" s="15"/>
      <c r="U8" s="15"/>
      <c r="V8" s="15"/>
      <c r="W8" s="15"/>
      <c r="X8" s="8"/>
      <c r="Y8" s="8"/>
      <c r="Z8" s="9"/>
      <c r="AA8" s="19">
        <f>SUM(Таблица3[[#This Row],[Д1 
(из 1)]:[П3 
(из 1)]])</f>
        <v>0</v>
      </c>
      <c r="AB8" s="19">
        <f>SUM(Таблица3[[#This Row],[З5 
(из 1)]:[Т2 
(из 1)]])</f>
        <v>0</v>
      </c>
      <c r="AC8" s="19">
        <f>SUM(Таблица3[[#This Row],[Сумма ПБ за УЧ]:[Сумма ПБ за ПЧ]])</f>
        <v>0</v>
      </c>
      <c r="AD8" s="21"/>
      <c r="AE8" s="7"/>
    </row>
    <row r="9" spans="1:31" x14ac:dyDescent="0.25">
      <c r="A9" s="49">
        <v>3</v>
      </c>
      <c r="B9" s="62" t="str">
        <f>"3 класс"</f>
        <v>3 класс</v>
      </c>
      <c r="C9" s="4"/>
      <c r="D9" s="4"/>
      <c r="E9" s="4"/>
      <c r="F9" s="4"/>
      <c r="G9" s="8"/>
      <c r="H9" s="9"/>
      <c r="I9" s="8"/>
      <c r="J9" s="9"/>
      <c r="K9" s="8"/>
      <c r="M9" s="9"/>
      <c r="N9" s="8"/>
      <c r="P9" s="9"/>
      <c r="Q9" s="4"/>
      <c r="R9" s="15"/>
      <c r="S9" s="15"/>
      <c r="T9" s="15"/>
      <c r="U9" s="15"/>
      <c r="V9" s="15"/>
      <c r="W9" s="15"/>
      <c r="X9" s="8"/>
      <c r="Y9" s="8"/>
      <c r="Z9" s="9"/>
      <c r="AA9" s="19">
        <f>SUM(Таблица3[[#This Row],[Д1 
(из 1)]:[П3 
(из 1)]])</f>
        <v>0</v>
      </c>
      <c r="AB9" s="19">
        <f>SUM(Таблица3[[#This Row],[З5 
(из 1)]:[Т2 
(из 1)]])</f>
        <v>0</v>
      </c>
      <c r="AC9" s="19">
        <f>SUM(Таблица3[[#This Row],[Сумма ПБ за УЧ]:[Сумма ПБ за ПЧ]])</f>
        <v>0</v>
      </c>
      <c r="AD9" s="21"/>
      <c r="AE9" s="7"/>
    </row>
    <row r="10" spans="1:31" x14ac:dyDescent="0.25">
      <c r="A10" s="49" t="s">
        <v>163</v>
      </c>
      <c r="B10" s="18" t="str">
        <f t="shared" si="0"/>
        <v>3 класс</v>
      </c>
      <c r="C10" s="4"/>
      <c r="D10" s="4"/>
      <c r="E10" s="4"/>
      <c r="F10" s="4"/>
      <c r="G10" s="8"/>
      <c r="H10" s="9"/>
      <c r="I10" s="8"/>
      <c r="J10" s="9"/>
      <c r="K10" s="8"/>
      <c r="M10" s="9"/>
      <c r="N10" s="8"/>
      <c r="P10" s="9"/>
      <c r="Q10" s="4"/>
      <c r="R10" s="15"/>
      <c r="S10" s="15"/>
      <c r="T10" s="15"/>
      <c r="U10" s="15"/>
      <c r="V10" s="15"/>
      <c r="W10" s="15"/>
      <c r="X10" s="8"/>
      <c r="Y10" s="8"/>
      <c r="Z10" s="9"/>
      <c r="AA10" s="19">
        <f>SUM(Таблица3[[#This Row],[Д1 
(из 1)]:[П3 
(из 1)]])</f>
        <v>0</v>
      </c>
      <c r="AB10" s="19">
        <f>SUM(Таблица3[[#This Row],[З5 
(из 1)]:[Т2 
(из 1)]])</f>
        <v>0</v>
      </c>
      <c r="AC10" s="19">
        <f>SUM(Таблица3[[#This Row],[Сумма ПБ за УЧ]:[Сумма ПБ за ПЧ]])</f>
        <v>0</v>
      </c>
      <c r="AD10" s="21"/>
      <c r="AE10" s="7"/>
    </row>
  </sheetData>
  <mergeCells count="9">
    <mergeCell ref="AA2:AE3"/>
    <mergeCell ref="Q2:Z2"/>
    <mergeCell ref="Y3:Z3"/>
    <mergeCell ref="A2:E3"/>
    <mergeCell ref="F2:P2"/>
    <mergeCell ref="G3:H3"/>
    <mergeCell ref="I3:J3"/>
    <mergeCell ref="K3:M3"/>
    <mergeCell ref="N3:P3"/>
  </mergeCells>
  <conditionalFormatting sqref="AC5:AC10">
    <cfRule type="cellIs" dxfId="35" priority="1" operator="lessThan">
      <formula>18</formula>
    </cfRule>
    <cfRule type="cellIs" dxfId="34" priority="2" operator="greaterThanOrEqual">
      <formula>18</formula>
    </cfRule>
  </conditionalFormatting>
  <conditionalFormatting sqref="AA5:AA10">
    <cfRule type="cellIs" dxfId="33" priority="3" operator="lessThan">
      <formula>9</formula>
    </cfRule>
    <cfRule type="cellIs" dxfId="32" priority="4" operator="greaterThanOrEqual">
      <formula>9</formula>
    </cfRule>
  </conditionalFormatting>
  <pageMargins left="0.70866141732283472" right="0.70866141732283472" top="0.74803149606299213" bottom="0.74803149606299213" header="0.31496062992125984" footer="0.31496062992125984"/>
  <pageSetup paperSize="9" scale="41" fitToHeight="0" orientation="landscape"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pageSetUpPr fitToPage="1"/>
  </sheetPr>
  <dimension ref="A1:AF10"/>
  <sheetViews>
    <sheetView zoomScale="80" zoomScaleNormal="80" workbookViewId="0">
      <selection activeCell="D17" sqref="D17"/>
    </sheetView>
  </sheetViews>
  <sheetFormatPr defaultRowHeight="15.75" x14ac:dyDescent="0.25"/>
  <cols>
    <col min="1" max="1" width="12.5703125" style="5" customWidth="1"/>
    <col min="2" max="2" width="9.42578125" style="11" customWidth="1"/>
    <col min="3" max="3" width="14.140625" style="14" customWidth="1"/>
    <col min="4" max="4" width="15.140625" style="14" customWidth="1"/>
    <col min="5" max="5" width="14.5703125" style="14" customWidth="1"/>
    <col min="6" max="6" width="14.42578125" style="14" customWidth="1"/>
    <col min="7" max="16" width="6.7109375" style="6" customWidth="1"/>
    <col min="17" max="17" width="9.7109375" style="6" customWidth="1"/>
    <col min="18" max="27" width="6.7109375" style="6" customWidth="1"/>
    <col min="28" max="29" width="10.7109375" style="5" customWidth="1"/>
    <col min="30" max="30" width="12.42578125" style="5" customWidth="1"/>
    <col min="31" max="31" width="14.85546875" style="5" customWidth="1"/>
    <col min="32" max="32" width="18" style="11" customWidth="1"/>
    <col min="33" max="16384" width="9.140625" style="11"/>
  </cols>
  <sheetData>
    <row r="1" spans="1:32" ht="18.75" thickBot="1" x14ac:dyDescent="0.3">
      <c r="A1" s="48"/>
      <c r="B1" s="13"/>
    </row>
    <row r="2" spans="1:32" ht="44.25" customHeight="1" thickBot="1" x14ac:dyDescent="0.3">
      <c r="A2" s="220" t="s">
        <v>11</v>
      </c>
      <c r="B2" s="221"/>
      <c r="C2" s="221"/>
      <c r="D2" s="221"/>
      <c r="E2" s="222"/>
      <c r="F2" s="224" t="s">
        <v>29</v>
      </c>
      <c r="G2" s="224"/>
      <c r="H2" s="224"/>
      <c r="I2" s="224"/>
      <c r="J2" s="224"/>
      <c r="K2" s="224"/>
      <c r="L2" s="224"/>
      <c r="M2" s="224"/>
      <c r="N2" s="224"/>
      <c r="O2" s="224"/>
      <c r="P2" s="224"/>
      <c r="Q2" s="220" t="s">
        <v>30</v>
      </c>
      <c r="R2" s="221"/>
      <c r="S2" s="221"/>
      <c r="T2" s="221"/>
      <c r="U2" s="221"/>
      <c r="V2" s="221"/>
      <c r="W2" s="221"/>
      <c r="X2" s="221"/>
      <c r="Y2" s="221"/>
      <c r="Z2" s="221"/>
      <c r="AA2" s="222"/>
      <c r="AB2" s="220" t="s">
        <v>10</v>
      </c>
      <c r="AC2" s="221"/>
      <c r="AD2" s="221"/>
      <c r="AE2" s="221"/>
      <c r="AF2" s="222"/>
    </row>
    <row r="3" spans="1:32" s="17" customFormat="1" ht="44.25" customHeight="1" thickBot="1" x14ac:dyDescent="0.25">
      <c r="A3" s="228"/>
      <c r="B3" s="229"/>
      <c r="C3" s="229"/>
      <c r="D3" s="229"/>
      <c r="E3" s="230"/>
      <c r="F3" s="77"/>
      <c r="G3" s="232" t="s">
        <v>5</v>
      </c>
      <c r="H3" s="232"/>
      <c r="I3" s="232" t="s">
        <v>6</v>
      </c>
      <c r="J3" s="232"/>
      <c r="K3" s="232" t="s">
        <v>7</v>
      </c>
      <c r="L3" s="232"/>
      <c r="M3" s="232"/>
      <c r="N3" s="232" t="s">
        <v>8</v>
      </c>
      <c r="O3" s="232"/>
      <c r="P3" s="232"/>
      <c r="Q3" s="77"/>
      <c r="R3" s="78" t="s">
        <v>31</v>
      </c>
      <c r="S3" s="78" t="s">
        <v>32</v>
      </c>
      <c r="T3" s="78" t="s">
        <v>33</v>
      </c>
      <c r="U3" s="79" t="s">
        <v>34</v>
      </c>
      <c r="V3" s="78" t="s">
        <v>35</v>
      </c>
      <c r="W3" s="78" t="s">
        <v>36</v>
      </c>
      <c r="X3" s="78" t="s">
        <v>37</v>
      </c>
      <c r="Y3" s="233" t="s">
        <v>49</v>
      </c>
      <c r="Z3" s="234"/>
      <c r="AA3" s="235"/>
      <c r="AB3" s="228"/>
      <c r="AC3" s="229"/>
      <c r="AD3" s="229"/>
      <c r="AE3" s="229"/>
      <c r="AF3" s="230"/>
    </row>
    <row r="4" spans="1:32" s="16" customFormat="1" ht="68.25" customHeight="1" thickBot="1" x14ac:dyDescent="0.3">
      <c r="A4" s="65" t="s">
        <v>0</v>
      </c>
      <c r="B4" s="66" t="s">
        <v>167</v>
      </c>
      <c r="C4" s="67" t="s">
        <v>164</v>
      </c>
      <c r="D4" s="67" t="s">
        <v>1</v>
      </c>
      <c r="E4" s="67" t="s">
        <v>2</v>
      </c>
      <c r="F4" s="67" t="s">
        <v>45</v>
      </c>
      <c r="G4" s="80" t="s">
        <v>215</v>
      </c>
      <c r="H4" s="81" t="s">
        <v>216</v>
      </c>
      <c r="I4" s="80" t="s">
        <v>217</v>
      </c>
      <c r="J4" s="81" t="s">
        <v>218</v>
      </c>
      <c r="K4" s="80" t="s">
        <v>230</v>
      </c>
      <c r="L4" s="82" t="s">
        <v>231</v>
      </c>
      <c r="M4" s="81" t="s">
        <v>232</v>
      </c>
      <c r="N4" s="80" t="s">
        <v>233</v>
      </c>
      <c r="O4" s="82" t="s">
        <v>234</v>
      </c>
      <c r="P4" s="81" t="s">
        <v>247</v>
      </c>
      <c r="Q4" s="67" t="s">
        <v>44</v>
      </c>
      <c r="R4" s="71" t="s">
        <v>235</v>
      </c>
      <c r="S4" s="71" t="s">
        <v>236</v>
      </c>
      <c r="T4" s="71" t="s">
        <v>237</v>
      </c>
      <c r="U4" s="71" t="s">
        <v>248</v>
      </c>
      <c r="V4" s="71" t="s">
        <v>241</v>
      </c>
      <c r="W4" s="71" t="s">
        <v>242</v>
      </c>
      <c r="X4" s="71" t="s">
        <v>249</v>
      </c>
      <c r="Y4" s="80" t="s">
        <v>243</v>
      </c>
      <c r="Z4" s="82" t="s">
        <v>244</v>
      </c>
      <c r="AA4" s="81" t="s">
        <v>251</v>
      </c>
      <c r="AB4" s="71" t="s">
        <v>51</v>
      </c>
      <c r="AC4" s="71" t="s">
        <v>52</v>
      </c>
      <c r="AD4" s="71" t="s">
        <v>46</v>
      </c>
      <c r="AE4" s="72" t="s">
        <v>9</v>
      </c>
      <c r="AF4" s="75" t="s">
        <v>252</v>
      </c>
    </row>
    <row r="5" spans="1:32" s="12" customFormat="1" ht="16.5" thickTop="1" x14ac:dyDescent="0.25">
      <c r="A5" s="130" t="s">
        <v>191</v>
      </c>
      <c r="B5" s="131" t="str">
        <f t="shared" ref="B5:B10" si="0">"4 класс"</f>
        <v>4 класс</v>
      </c>
      <c r="C5" s="132" t="s">
        <v>336</v>
      </c>
      <c r="D5" s="132" t="s">
        <v>3</v>
      </c>
      <c r="E5" s="132" t="s">
        <v>202</v>
      </c>
      <c r="F5" s="132" t="s">
        <v>206</v>
      </c>
      <c r="G5" s="133">
        <v>1</v>
      </c>
      <c r="H5" s="135">
        <v>1</v>
      </c>
      <c r="I5" s="133">
        <v>1</v>
      </c>
      <c r="J5" s="135">
        <v>1</v>
      </c>
      <c r="K5" s="133">
        <v>1</v>
      </c>
      <c r="L5" s="134">
        <v>1</v>
      </c>
      <c r="M5" s="135">
        <v>1</v>
      </c>
      <c r="N5" s="133">
        <v>1</v>
      </c>
      <c r="O5" s="134">
        <v>1</v>
      </c>
      <c r="P5" s="135">
        <v>1</v>
      </c>
      <c r="Q5" s="132" t="s">
        <v>206</v>
      </c>
      <c r="R5" s="136">
        <v>0</v>
      </c>
      <c r="S5" s="136">
        <v>1</v>
      </c>
      <c r="T5" s="136">
        <v>1</v>
      </c>
      <c r="U5" s="136">
        <v>1</v>
      </c>
      <c r="V5" s="136">
        <v>1</v>
      </c>
      <c r="W5" s="136">
        <v>1</v>
      </c>
      <c r="X5" s="136">
        <v>1</v>
      </c>
      <c r="Y5" s="133">
        <v>1</v>
      </c>
      <c r="Z5" s="134">
        <v>1</v>
      </c>
      <c r="AA5" s="135">
        <v>1</v>
      </c>
      <c r="AB5" s="136">
        <f>SUM(Таблица4[[#This Row],[Д1 
(из 1)]:[П3 
(из 1)]])</f>
        <v>10</v>
      </c>
      <c r="AC5" s="136">
        <f>SUM(Таблица4[[#This Row],[З5 
(из 1)]:[Т3 
(из 1)]])</f>
        <v>9</v>
      </c>
      <c r="AD5" s="136">
        <f>SUM(Таблица4[[#This Row],[Сумма ПБ за УЧ]:[Сумма ПБ за ПЧ]])</f>
        <v>19</v>
      </c>
      <c r="AE5" s="137" t="s">
        <v>50</v>
      </c>
      <c r="AF5" s="138"/>
    </row>
    <row r="6" spans="1:32" s="12" customFormat="1" ht="16.5" thickBot="1" x14ac:dyDescent="0.3">
      <c r="A6" s="139" t="s">
        <v>192</v>
      </c>
      <c r="B6" s="140" t="str">
        <f t="shared" si="0"/>
        <v>4 класс</v>
      </c>
      <c r="C6" s="141" t="s">
        <v>337</v>
      </c>
      <c r="D6" s="141" t="s">
        <v>3</v>
      </c>
      <c r="E6" s="141" t="s">
        <v>202</v>
      </c>
      <c r="F6" s="141" t="s">
        <v>246</v>
      </c>
      <c r="G6" s="142">
        <v>1</v>
      </c>
      <c r="H6" s="144">
        <v>0</v>
      </c>
      <c r="I6" s="142">
        <v>1</v>
      </c>
      <c r="J6" s="144">
        <v>1</v>
      </c>
      <c r="K6" s="142">
        <v>1</v>
      </c>
      <c r="L6" s="143">
        <v>1</v>
      </c>
      <c r="M6" s="144">
        <v>1</v>
      </c>
      <c r="N6" s="142">
        <v>1</v>
      </c>
      <c r="O6" s="143">
        <v>1</v>
      </c>
      <c r="P6" s="144">
        <v>1</v>
      </c>
      <c r="Q6" s="141" t="s">
        <v>12</v>
      </c>
      <c r="R6" s="141" t="s">
        <v>12</v>
      </c>
      <c r="S6" s="141" t="s">
        <v>12</v>
      </c>
      <c r="T6" s="141" t="s">
        <v>12</v>
      </c>
      <c r="U6" s="141" t="s">
        <v>12</v>
      </c>
      <c r="V6" s="141" t="s">
        <v>12</v>
      </c>
      <c r="W6" s="141" t="s">
        <v>12</v>
      </c>
      <c r="X6" s="141" t="s">
        <v>12</v>
      </c>
      <c r="Y6" s="142" t="s">
        <v>12</v>
      </c>
      <c r="Z6" s="143" t="s">
        <v>12</v>
      </c>
      <c r="AA6" s="144" t="s">
        <v>12</v>
      </c>
      <c r="AB6" s="164">
        <f>SUM(Таблица4[[#This Row],[Д1 
(из 1)]:[П3 
(из 1)]])</f>
        <v>9</v>
      </c>
      <c r="AC6" s="165">
        <f>SUM(Таблица4[[#This Row],[З5 
(из 1)]:[Т3 
(из 1)]])</f>
        <v>0</v>
      </c>
      <c r="AD6" s="165">
        <f>SUM(Таблица4[[#This Row],[Сумма ПБ за УЧ]:[Сумма ПБ за ПЧ]])</f>
        <v>9</v>
      </c>
      <c r="AE6" s="146" t="s">
        <v>50</v>
      </c>
      <c r="AF6" s="166"/>
    </row>
    <row r="7" spans="1:32" ht="16.5" thickTop="1" x14ac:dyDescent="0.25">
      <c r="A7" s="49">
        <v>1</v>
      </c>
      <c r="B7" s="18" t="str">
        <f t="shared" si="0"/>
        <v>4 класс</v>
      </c>
      <c r="C7" s="4"/>
      <c r="D7" s="4"/>
      <c r="E7" s="4"/>
      <c r="F7" s="4"/>
      <c r="G7" s="8"/>
      <c r="H7" s="9"/>
      <c r="I7" s="8"/>
      <c r="J7" s="9"/>
      <c r="K7" s="8"/>
      <c r="L7" s="10"/>
      <c r="M7" s="9"/>
      <c r="N7" s="8"/>
      <c r="O7" s="10"/>
      <c r="P7" s="9"/>
      <c r="Q7" s="4"/>
      <c r="R7" s="15"/>
      <c r="S7" s="15"/>
      <c r="T7" s="15"/>
      <c r="U7" s="15"/>
      <c r="V7" s="15"/>
      <c r="W7" s="15"/>
      <c r="X7" s="15"/>
      <c r="Y7" s="8"/>
      <c r="Z7" s="10"/>
      <c r="AA7" s="9"/>
      <c r="AB7" s="7">
        <f>SUM(Таблица4[[#This Row],[Д1 
(из 1)]:[П3 
(из 1)]])</f>
        <v>0</v>
      </c>
      <c r="AC7" s="7">
        <f>SUM(Таблица4[[#This Row],[З5 
(из 1)]:[Т3 
(из 1)]])</f>
        <v>0</v>
      </c>
      <c r="AD7" s="7">
        <f>SUM(Таблица4[[#This Row],[Сумма ПБ за УЧ]:[Сумма ПБ за ПЧ]])</f>
        <v>0</v>
      </c>
      <c r="AE7" s="20"/>
      <c r="AF7" s="7"/>
    </row>
    <row r="8" spans="1:32" x14ac:dyDescent="0.25">
      <c r="A8" s="49">
        <v>2</v>
      </c>
      <c r="B8" s="62" t="str">
        <f t="shared" si="0"/>
        <v>4 класс</v>
      </c>
      <c r="C8" s="4"/>
      <c r="D8" s="4"/>
      <c r="E8" s="4"/>
      <c r="F8" s="4"/>
      <c r="G8" s="8"/>
      <c r="H8" s="9"/>
      <c r="I8" s="8"/>
      <c r="J8" s="9"/>
      <c r="K8" s="8"/>
      <c r="L8" s="10"/>
      <c r="M8" s="9"/>
      <c r="N8" s="8"/>
      <c r="O8" s="10"/>
      <c r="P8" s="9"/>
      <c r="Q8" s="4"/>
      <c r="R8" s="15"/>
      <c r="S8" s="15"/>
      <c r="T8" s="15"/>
      <c r="U8" s="15"/>
      <c r="V8" s="15"/>
      <c r="W8" s="15"/>
      <c r="X8" s="15"/>
      <c r="Y8" s="8"/>
      <c r="Z8" s="10"/>
      <c r="AA8" s="9"/>
      <c r="AB8" s="19">
        <f>SUM(Таблица4[[#This Row],[Д1 
(из 1)]:[П3 
(из 1)]])</f>
        <v>0</v>
      </c>
      <c r="AC8" s="19">
        <f>SUM(Таблица4[[#This Row],[З5 
(из 1)]:[Т3 
(из 1)]])</f>
        <v>0</v>
      </c>
      <c r="AD8" s="19">
        <f>SUM(Таблица4[[#This Row],[Сумма ПБ за УЧ]:[Сумма ПБ за ПЧ]])</f>
        <v>0</v>
      </c>
      <c r="AE8" s="21"/>
      <c r="AF8" s="83"/>
    </row>
    <row r="9" spans="1:32" x14ac:dyDescent="0.25">
      <c r="A9" s="49">
        <v>3</v>
      </c>
      <c r="B9" s="62" t="str">
        <f t="shared" si="0"/>
        <v>4 класс</v>
      </c>
      <c r="C9" s="4"/>
      <c r="D9" s="4"/>
      <c r="E9" s="4"/>
      <c r="F9" s="4"/>
      <c r="G9" s="8"/>
      <c r="H9" s="9"/>
      <c r="I9" s="8"/>
      <c r="J9" s="9"/>
      <c r="K9" s="8"/>
      <c r="L9" s="10"/>
      <c r="M9" s="9"/>
      <c r="N9" s="8"/>
      <c r="O9" s="10"/>
      <c r="P9" s="9"/>
      <c r="Q9" s="4"/>
      <c r="R9" s="15"/>
      <c r="S9" s="15"/>
      <c r="T9" s="15"/>
      <c r="U9" s="15"/>
      <c r="V9" s="15"/>
      <c r="W9" s="15"/>
      <c r="X9" s="15"/>
      <c r="Y9" s="8"/>
      <c r="Z9" s="10"/>
      <c r="AA9" s="9"/>
      <c r="AB9" s="19">
        <f>SUM(Таблица4[[#This Row],[Д1 
(из 1)]:[П3 
(из 1)]])</f>
        <v>0</v>
      </c>
      <c r="AC9" s="19">
        <f>SUM(Таблица4[[#This Row],[З5 
(из 1)]:[Т3 
(из 1)]])</f>
        <v>0</v>
      </c>
      <c r="AD9" s="19">
        <f>SUM(Таблица4[[#This Row],[Сумма ПБ за УЧ]:[Сумма ПБ за ПЧ]])</f>
        <v>0</v>
      </c>
      <c r="AE9" s="21"/>
      <c r="AF9" s="83"/>
    </row>
    <row r="10" spans="1:32" x14ac:dyDescent="0.25">
      <c r="A10" s="49" t="s">
        <v>163</v>
      </c>
      <c r="B10" s="18" t="str">
        <f t="shared" si="0"/>
        <v>4 класс</v>
      </c>
      <c r="C10" s="4"/>
      <c r="D10" s="4"/>
      <c r="E10" s="4"/>
      <c r="F10" s="4"/>
      <c r="G10" s="8"/>
      <c r="H10" s="9"/>
      <c r="I10" s="8"/>
      <c r="J10" s="9"/>
      <c r="K10" s="8"/>
      <c r="M10" s="9"/>
      <c r="N10" s="8"/>
      <c r="P10" s="9"/>
      <c r="Q10" s="4"/>
      <c r="R10" s="15"/>
      <c r="S10" s="15"/>
      <c r="T10" s="15"/>
      <c r="U10" s="15"/>
      <c r="V10" s="15"/>
      <c r="W10" s="15"/>
      <c r="X10" s="15"/>
      <c r="Y10" s="8"/>
      <c r="AA10" s="9"/>
      <c r="AB10" s="19">
        <f>SUM(Таблица4[[#This Row],[Д1 
(из 1)]:[П3 
(из 1)]])</f>
        <v>0</v>
      </c>
      <c r="AC10" s="19">
        <f>SUM(Таблица4[[#This Row],[З5 
(из 1)]:[Т3 
(из 1)]])</f>
        <v>0</v>
      </c>
      <c r="AD10" s="19">
        <f>SUM(Таблица4[[#This Row],[Сумма ПБ за УЧ]:[Сумма ПБ за ПЧ]])</f>
        <v>0</v>
      </c>
      <c r="AE10" s="21"/>
      <c r="AF10" s="7"/>
    </row>
  </sheetData>
  <mergeCells count="9">
    <mergeCell ref="AB2:AF3"/>
    <mergeCell ref="A2:E3"/>
    <mergeCell ref="F2:P2"/>
    <mergeCell ref="Q2:AA2"/>
    <mergeCell ref="G3:H3"/>
    <mergeCell ref="I3:J3"/>
    <mergeCell ref="K3:M3"/>
    <mergeCell ref="N3:P3"/>
    <mergeCell ref="Y3:AA3"/>
  </mergeCells>
  <conditionalFormatting sqref="AB5:AB10">
    <cfRule type="cellIs" dxfId="31" priority="3" operator="lessThan">
      <formula>9</formula>
    </cfRule>
    <cfRule type="cellIs" dxfId="30" priority="4" operator="greaterThanOrEqual">
      <formula>9</formula>
    </cfRule>
  </conditionalFormatting>
  <conditionalFormatting sqref="AD5:AD10">
    <cfRule type="cellIs" dxfId="29" priority="1" operator="lessThan">
      <formula>18</formula>
    </cfRule>
    <cfRule type="cellIs" dxfId="28" priority="2" operator="greaterThanOrEqual">
      <formula>18</formula>
    </cfRule>
  </conditionalFormatting>
  <pageMargins left="0.70866141732283472" right="0.70866141732283472" top="0.74803149606299213" bottom="0.74803149606299213" header="0.31496062992125984" footer="0.31496062992125984"/>
  <pageSetup paperSize="9" scale="41" fitToHeight="0" orientation="landscape"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10"/>
  <sheetViews>
    <sheetView zoomScale="80" zoomScaleNormal="80" workbookViewId="0">
      <selection activeCell="C7" sqref="C7"/>
    </sheetView>
  </sheetViews>
  <sheetFormatPr defaultRowHeight="15.75" x14ac:dyDescent="0.25"/>
  <cols>
    <col min="1" max="1" width="12.5703125" style="5" customWidth="1"/>
    <col min="2" max="2" width="9.42578125" style="11" customWidth="1"/>
    <col min="3" max="3" width="14.140625" style="14" customWidth="1"/>
    <col min="4" max="4" width="15.140625" style="14" customWidth="1"/>
    <col min="5" max="5" width="14.5703125" style="14" customWidth="1"/>
    <col min="6" max="6" width="14.42578125" style="14" customWidth="1"/>
    <col min="7" max="16" width="6.7109375" style="6" customWidth="1"/>
    <col min="17" max="17" width="9.7109375" style="6" customWidth="1"/>
    <col min="18" max="27" width="6.7109375" style="6" customWidth="1"/>
    <col min="28" max="29" width="10.7109375" style="5" customWidth="1"/>
    <col min="30" max="30" width="12.42578125" style="5" customWidth="1"/>
    <col min="31" max="31" width="14.85546875" style="5" customWidth="1"/>
    <col min="32" max="32" width="18" style="11" customWidth="1"/>
    <col min="33" max="16384" width="9.140625" style="11"/>
  </cols>
  <sheetData>
    <row r="1" spans="1:32" ht="18.75" thickBot="1" x14ac:dyDescent="0.3">
      <c r="A1" s="48"/>
      <c r="B1" s="13"/>
    </row>
    <row r="2" spans="1:32" ht="44.25" customHeight="1" thickBot="1" x14ac:dyDescent="0.3">
      <c r="A2" s="220" t="s">
        <v>11</v>
      </c>
      <c r="B2" s="221"/>
      <c r="C2" s="221"/>
      <c r="D2" s="221"/>
      <c r="E2" s="222"/>
      <c r="F2" s="224" t="s">
        <v>29</v>
      </c>
      <c r="G2" s="224"/>
      <c r="H2" s="224"/>
      <c r="I2" s="224"/>
      <c r="J2" s="224"/>
      <c r="K2" s="224"/>
      <c r="L2" s="224"/>
      <c r="M2" s="224"/>
      <c r="N2" s="224"/>
      <c r="O2" s="224"/>
      <c r="P2" s="224"/>
      <c r="Q2" s="220" t="s">
        <v>30</v>
      </c>
      <c r="R2" s="221"/>
      <c r="S2" s="221"/>
      <c r="T2" s="221"/>
      <c r="U2" s="221"/>
      <c r="V2" s="221"/>
      <c r="W2" s="221"/>
      <c r="X2" s="221"/>
      <c r="Y2" s="221"/>
      <c r="Z2" s="221"/>
      <c r="AA2" s="222"/>
      <c r="AB2" s="220" t="s">
        <v>10</v>
      </c>
      <c r="AC2" s="221"/>
      <c r="AD2" s="221"/>
      <c r="AE2" s="221"/>
      <c r="AF2" s="222"/>
    </row>
    <row r="3" spans="1:32" s="17" customFormat="1" ht="44.25" customHeight="1" thickBot="1" x14ac:dyDescent="0.25">
      <c r="A3" s="228"/>
      <c r="B3" s="229"/>
      <c r="C3" s="229"/>
      <c r="D3" s="229"/>
      <c r="E3" s="230"/>
      <c r="F3" s="77"/>
      <c r="G3" s="232" t="s">
        <v>5</v>
      </c>
      <c r="H3" s="232"/>
      <c r="I3" s="232" t="s">
        <v>6</v>
      </c>
      <c r="J3" s="232"/>
      <c r="K3" s="232" t="s">
        <v>7</v>
      </c>
      <c r="L3" s="232"/>
      <c r="M3" s="232"/>
      <c r="N3" s="232" t="s">
        <v>8</v>
      </c>
      <c r="O3" s="232"/>
      <c r="P3" s="232"/>
      <c r="Q3" s="77"/>
      <c r="R3" s="78" t="s">
        <v>31</v>
      </c>
      <c r="S3" s="78" t="s">
        <v>32</v>
      </c>
      <c r="T3" s="78" t="s">
        <v>33</v>
      </c>
      <c r="U3" s="79" t="s">
        <v>34</v>
      </c>
      <c r="V3" s="78" t="s">
        <v>35</v>
      </c>
      <c r="W3" s="78" t="s">
        <v>36</v>
      </c>
      <c r="X3" s="78" t="s">
        <v>37</v>
      </c>
      <c r="Y3" s="78" t="s">
        <v>49</v>
      </c>
      <c r="Z3" s="233" t="s">
        <v>55</v>
      </c>
      <c r="AA3" s="235"/>
      <c r="AB3" s="228"/>
      <c r="AC3" s="229"/>
      <c r="AD3" s="229"/>
      <c r="AE3" s="229"/>
      <c r="AF3" s="230"/>
    </row>
    <row r="4" spans="1:32" s="16" customFormat="1" ht="68.25" customHeight="1" thickBot="1" x14ac:dyDescent="0.3">
      <c r="A4" s="65" t="s">
        <v>0</v>
      </c>
      <c r="B4" s="66" t="s">
        <v>167</v>
      </c>
      <c r="C4" s="67" t="s">
        <v>164</v>
      </c>
      <c r="D4" s="67" t="s">
        <v>1</v>
      </c>
      <c r="E4" s="67" t="s">
        <v>2</v>
      </c>
      <c r="F4" s="67" t="s">
        <v>45</v>
      </c>
      <c r="G4" s="80" t="s">
        <v>254</v>
      </c>
      <c r="H4" s="81" t="s">
        <v>255</v>
      </c>
      <c r="I4" s="80" t="s">
        <v>256</v>
      </c>
      <c r="J4" s="81" t="s">
        <v>257</v>
      </c>
      <c r="K4" s="80" t="s">
        <v>258</v>
      </c>
      <c r="L4" s="82" t="s">
        <v>259</v>
      </c>
      <c r="M4" s="81" t="s">
        <v>260</v>
      </c>
      <c r="N4" s="80" t="s">
        <v>261</v>
      </c>
      <c r="O4" s="82" t="s">
        <v>262</v>
      </c>
      <c r="P4" s="81" t="s">
        <v>263</v>
      </c>
      <c r="Q4" s="67" t="s">
        <v>44</v>
      </c>
      <c r="R4" s="71" t="s">
        <v>264</v>
      </c>
      <c r="S4" s="71" t="s">
        <v>265</v>
      </c>
      <c r="T4" s="71" t="s">
        <v>266</v>
      </c>
      <c r="U4" s="71" t="s">
        <v>267</v>
      </c>
      <c r="V4" s="71" t="s">
        <v>268</v>
      </c>
      <c r="W4" s="71" t="s">
        <v>269</v>
      </c>
      <c r="X4" s="71" t="s">
        <v>270</v>
      </c>
      <c r="Y4" s="71" t="s">
        <v>271</v>
      </c>
      <c r="Z4" s="80" t="s">
        <v>272</v>
      </c>
      <c r="AA4" s="81" t="s">
        <v>273</v>
      </c>
      <c r="AB4" s="71" t="s">
        <v>51</v>
      </c>
      <c r="AC4" s="71" t="s">
        <v>52</v>
      </c>
      <c r="AD4" s="71" t="s">
        <v>46</v>
      </c>
      <c r="AE4" s="72" t="s">
        <v>9</v>
      </c>
      <c r="AF4" s="75" t="s">
        <v>252</v>
      </c>
    </row>
    <row r="5" spans="1:32" s="12" customFormat="1" ht="16.5" thickTop="1" x14ac:dyDescent="0.25">
      <c r="A5" s="130" t="s">
        <v>191</v>
      </c>
      <c r="B5" s="131" t="str">
        <f t="shared" ref="B5:B10" si="0">"5 класс"</f>
        <v>5 класс</v>
      </c>
      <c r="C5" s="132" t="s">
        <v>338</v>
      </c>
      <c r="D5" s="132" t="s">
        <v>3</v>
      </c>
      <c r="E5" s="132" t="s">
        <v>202</v>
      </c>
      <c r="F5" s="132" t="s">
        <v>207</v>
      </c>
      <c r="G5" s="133">
        <v>1</v>
      </c>
      <c r="H5" s="135">
        <v>1</v>
      </c>
      <c r="I5" s="133">
        <v>1</v>
      </c>
      <c r="J5" s="135">
        <v>1</v>
      </c>
      <c r="K5" s="133">
        <v>1</v>
      </c>
      <c r="L5" s="134">
        <v>0</v>
      </c>
      <c r="M5" s="135">
        <v>1</v>
      </c>
      <c r="N5" s="133">
        <v>0</v>
      </c>
      <c r="O5" s="134">
        <v>1</v>
      </c>
      <c r="P5" s="135">
        <v>1</v>
      </c>
      <c r="Q5" s="132" t="s">
        <v>207</v>
      </c>
      <c r="R5" s="136">
        <v>0</v>
      </c>
      <c r="S5" s="136">
        <v>1</v>
      </c>
      <c r="T5" s="136">
        <v>1</v>
      </c>
      <c r="U5" s="136">
        <v>1</v>
      </c>
      <c r="V5" s="136">
        <v>1</v>
      </c>
      <c r="W5" s="136">
        <v>1</v>
      </c>
      <c r="X5" s="136">
        <v>1</v>
      </c>
      <c r="Y5" s="136">
        <v>1</v>
      </c>
      <c r="Z5" s="133">
        <v>1</v>
      </c>
      <c r="AA5" s="135">
        <v>1</v>
      </c>
      <c r="AB5" s="136">
        <f>SUM(Таблица5[[#This Row],[Д1
(из 1)]:[П3
(из 1)]])</f>
        <v>8</v>
      </c>
      <c r="AC5" s="136">
        <f>SUM(Таблица5[[#This Row],[З5
(из 1)]:[Т2
(из 1)]])</f>
        <v>9</v>
      </c>
      <c r="AD5" s="136">
        <f>SUM(Таблица5[[#This Row],[Сумма ПБ за УЧ]:[Сумма ПБ за ПЧ]])</f>
        <v>17</v>
      </c>
      <c r="AE5" s="137" t="s">
        <v>12</v>
      </c>
      <c r="AF5" s="138"/>
    </row>
    <row r="6" spans="1:32" s="12" customFormat="1" ht="16.5" thickBot="1" x14ac:dyDescent="0.3">
      <c r="A6" s="139" t="s">
        <v>192</v>
      </c>
      <c r="B6" s="140" t="str">
        <f t="shared" si="0"/>
        <v>5 класс</v>
      </c>
      <c r="C6" s="141" t="s">
        <v>339</v>
      </c>
      <c r="D6" s="141" t="s">
        <v>3</v>
      </c>
      <c r="E6" s="141" t="s">
        <v>202</v>
      </c>
      <c r="F6" s="141" t="s">
        <v>253</v>
      </c>
      <c r="G6" s="142">
        <v>1</v>
      </c>
      <c r="H6" s="144">
        <v>1</v>
      </c>
      <c r="I6" s="142">
        <v>1</v>
      </c>
      <c r="J6" s="144">
        <v>1</v>
      </c>
      <c r="K6" s="142">
        <v>1</v>
      </c>
      <c r="L6" s="143">
        <v>1</v>
      </c>
      <c r="M6" s="144">
        <v>1</v>
      </c>
      <c r="N6" s="142">
        <v>1</v>
      </c>
      <c r="O6" s="143">
        <v>1</v>
      </c>
      <c r="P6" s="144">
        <v>1</v>
      </c>
      <c r="Q6" s="141" t="s">
        <v>12</v>
      </c>
      <c r="R6" s="145" t="s">
        <v>12</v>
      </c>
      <c r="S6" s="145" t="s">
        <v>12</v>
      </c>
      <c r="T6" s="145" t="s">
        <v>12</v>
      </c>
      <c r="U6" s="145" t="s">
        <v>12</v>
      </c>
      <c r="V6" s="145" t="s">
        <v>12</v>
      </c>
      <c r="W6" s="145" t="s">
        <v>12</v>
      </c>
      <c r="X6" s="145" t="s">
        <v>12</v>
      </c>
      <c r="Y6" s="145" t="s">
        <v>12</v>
      </c>
      <c r="Z6" s="142" t="s">
        <v>12</v>
      </c>
      <c r="AA6" s="144" t="s">
        <v>12</v>
      </c>
      <c r="AB6" s="145">
        <f>SUM(Таблица5[[#This Row],[Д1
(из 1)]:[П3
(из 1)]])</f>
        <v>10</v>
      </c>
      <c r="AC6" s="145">
        <f>SUM(Таблица5[[#This Row],[З5
(из 1)]:[Т2
(из 1)]])</f>
        <v>0</v>
      </c>
      <c r="AD6" s="145">
        <f>SUM(Таблица5[[#This Row],[Сумма ПБ за УЧ]:[Сумма ПБ за ПЧ]])</f>
        <v>10</v>
      </c>
      <c r="AE6" s="146" t="s">
        <v>50</v>
      </c>
      <c r="AF6" s="147"/>
    </row>
    <row r="7" spans="1:32" ht="16.5" thickTop="1" x14ac:dyDescent="0.25">
      <c r="A7" s="49">
        <v>1</v>
      </c>
      <c r="B7" s="18" t="str">
        <f t="shared" si="0"/>
        <v>5 класс</v>
      </c>
      <c r="C7" s="4"/>
      <c r="D7" s="4"/>
      <c r="E7" s="4"/>
      <c r="F7" s="4"/>
      <c r="G7" s="8"/>
      <c r="H7" s="9"/>
      <c r="I7" s="8"/>
      <c r="J7" s="9"/>
      <c r="K7" s="8"/>
      <c r="L7" s="10"/>
      <c r="M7" s="9"/>
      <c r="N7" s="8"/>
      <c r="O7" s="10"/>
      <c r="P7" s="9"/>
      <c r="Q7" s="4"/>
      <c r="R7" s="15"/>
      <c r="S7" s="15"/>
      <c r="T7" s="15"/>
      <c r="U7" s="15"/>
      <c r="V7" s="15"/>
      <c r="W7" s="15"/>
      <c r="X7" s="15"/>
      <c r="Y7" s="15"/>
      <c r="Z7" s="8"/>
      <c r="AA7" s="9"/>
      <c r="AB7" s="7">
        <f>SUM(Таблица5[[#This Row],[Д1
(из 1)]:[П3
(из 1)]])</f>
        <v>0</v>
      </c>
      <c r="AC7" s="7">
        <f>SUM(Таблица5[[#This Row],[З5
(из 1)]:[Т2
(из 1)]])</f>
        <v>0</v>
      </c>
      <c r="AD7" s="7">
        <f>SUM(Таблица5[[#This Row],[Сумма ПБ за УЧ]:[Сумма ПБ за ПЧ]])</f>
        <v>0</v>
      </c>
      <c r="AE7" s="20"/>
      <c r="AF7" s="7"/>
    </row>
    <row r="8" spans="1:32" x14ac:dyDescent="0.25">
      <c r="A8" s="49">
        <v>2</v>
      </c>
      <c r="B8" s="62" t="str">
        <f t="shared" si="0"/>
        <v>5 класс</v>
      </c>
      <c r="C8" s="4"/>
      <c r="D8" s="4"/>
      <c r="E8" s="4"/>
      <c r="F8" s="4"/>
      <c r="G8" s="8"/>
      <c r="H8" s="9"/>
      <c r="I8" s="8"/>
      <c r="J8" s="9"/>
      <c r="K8" s="8"/>
      <c r="L8" s="10"/>
      <c r="M8" s="9"/>
      <c r="N8" s="8"/>
      <c r="O8" s="10"/>
      <c r="P8" s="9"/>
      <c r="Q8" s="4"/>
      <c r="R8" s="15"/>
      <c r="S8" s="15"/>
      <c r="T8" s="15"/>
      <c r="U8" s="15"/>
      <c r="V8" s="15"/>
      <c r="W8" s="15"/>
      <c r="X8" s="15"/>
      <c r="Y8" s="15"/>
      <c r="Z8" s="8"/>
      <c r="AA8" s="9"/>
      <c r="AB8" s="19">
        <f>SUM(Таблица5[[#This Row],[Д1
(из 1)]:[П3
(из 1)]])</f>
        <v>0</v>
      </c>
      <c r="AC8" s="19">
        <f>SUM(Таблица5[[#This Row],[З5
(из 1)]:[Т2
(из 1)]])</f>
        <v>0</v>
      </c>
      <c r="AD8" s="19">
        <f>SUM(Таблица5[[#This Row],[Сумма ПБ за УЧ]:[Сумма ПБ за ПЧ]])</f>
        <v>0</v>
      </c>
      <c r="AE8" s="21"/>
      <c r="AF8" s="7"/>
    </row>
    <row r="9" spans="1:32" x14ac:dyDescent="0.25">
      <c r="A9" s="49">
        <v>3</v>
      </c>
      <c r="B9" s="62" t="str">
        <f t="shared" si="0"/>
        <v>5 класс</v>
      </c>
      <c r="C9" s="4"/>
      <c r="D9" s="4"/>
      <c r="E9" s="4"/>
      <c r="F9" s="4"/>
      <c r="G9" s="8"/>
      <c r="H9" s="9"/>
      <c r="I9" s="8"/>
      <c r="J9" s="9"/>
      <c r="K9" s="8"/>
      <c r="L9" s="10"/>
      <c r="M9" s="9"/>
      <c r="N9" s="8"/>
      <c r="O9" s="10"/>
      <c r="P9" s="9"/>
      <c r="Q9" s="4"/>
      <c r="R9" s="15"/>
      <c r="S9" s="15"/>
      <c r="T9" s="15"/>
      <c r="U9" s="15"/>
      <c r="V9" s="15"/>
      <c r="W9" s="15"/>
      <c r="X9" s="15"/>
      <c r="Y9" s="15"/>
      <c r="Z9" s="8"/>
      <c r="AA9" s="9"/>
      <c r="AB9" s="19">
        <f>SUM(Таблица5[[#This Row],[Д1
(из 1)]:[П3
(из 1)]])</f>
        <v>0</v>
      </c>
      <c r="AC9" s="19">
        <f>SUM(Таблица5[[#This Row],[З5
(из 1)]:[Т2
(из 1)]])</f>
        <v>0</v>
      </c>
      <c r="AD9" s="19">
        <f>SUM(Таблица5[[#This Row],[Сумма ПБ за УЧ]:[Сумма ПБ за ПЧ]])</f>
        <v>0</v>
      </c>
      <c r="AE9" s="21"/>
      <c r="AF9" s="7"/>
    </row>
    <row r="10" spans="1:32" x14ac:dyDescent="0.25">
      <c r="A10" s="49" t="s">
        <v>163</v>
      </c>
      <c r="B10" s="18" t="str">
        <f t="shared" si="0"/>
        <v>5 класс</v>
      </c>
      <c r="C10" s="4"/>
      <c r="D10" s="4"/>
      <c r="E10" s="4"/>
      <c r="F10" s="4"/>
      <c r="G10" s="8"/>
      <c r="H10" s="9"/>
      <c r="I10" s="8"/>
      <c r="J10" s="9"/>
      <c r="K10" s="8"/>
      <c r="M10" s="9"/>
      <c r="N10" s="8"/>
      <c r="P10" s="9"/>
      <c r="Q10" s="4"/>
      <c r="R10" s="15"/>
      <c r="S10" s="15"/>
      <c r="T10" s="15"/>
      <c r="U10" s="15"/>
      <c r="V10" s="15"/>
      <c r="W10" s="15"/>
      <c r="X10" s="15"/>
      <c r="Y10" s="15"/>
      <c r="Z10" s="8"/>
      <c r="AA10" s="9"/>
      <c r="AB10" s="19">
        <f>SUM(Таблица5[[#This Row],[Д1
(из 1)]:[П3
(из 1)]])</f>
        <v>0</v>
      </c>
      <c r="AC10" s="19">
        <f>SUM(Таблица5[[#This Row],[З5
(из 1)]:[Т2
(из 1)]])</f>
        <v>0</v>
      </c>
      <c r="AD10" s="19">
        <f>SUM(Таблица5[[#This Row],[Сумма ПБ за УЧ]:[Сумма ПБ за ПЧ]])</f>
        <v>0</v>
      </c>
      <c r="AE10" s="21"/>
      <c r="AF10" s="7"/>
    </row>
  </sheetData>
  <mergeCells count="9">
    <mergeCell ref="AB2:AF3"/>
    <mergeCell ref="A2:E3"/>
    <mergeCell ref="F2:P2"/>
    <mergeCell ref="Q2:AA2"/>
    <mergeCell ref="G3:H3"/>
    <mergeCell ref="I3:J3"/>
    <mergeCell ref="K3:M3"/>
    <mergeCell ref="N3:P3"/>
    <mergeCell ref="Z3:AA3"/>
  </mergeCells>
  <conditionalFormatting sqref="AB5:AB10">
    <cfRule type="cellIs" dxfId="27" priority="3" operator="lessThan">
      <formula>9</formula>
    </cfRule>
    <cfRule type="cellIs" dxfId="26" priority="4" operator="greaterThanOrEqual">
      <formula>9</formula>
    </cfRule>
  </conditionalFormatting>
  <conditionalFormatting sqref="AD5:AD10">
    <cfRule type="cellIs" dxfId="25" priority="1" operator="lessThan">
      <formula>18</formula>
    </cfRule>
    <cfRule type="cellIs" dxfId="24" priority="2" operator="greaterThanOrEqual">
      <formula>18</formula>
    </cfRule>
  </conditionalFormatting>
  <pageMargins left="0.70866141732283472" right="0.70866141732283472" top="0.74803149606299213" bottom="0.74803149606299213" header="0.31496062992125984" footer="0.31496062992125984"/>
  <pageSetup paperSize="9" scale="41" fitToHeight="0" orientation="landscape"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
  <sheetViews>
    <sheetView zoomScale="80" zoomScaleNormal="80" workbookViewId="0">
      <selection activeCell="Q23" sqref="Q23"/>
    </sheetView>
  </sheetViews>
  <sheetFormatPr defaultRowHeight="15.75" x14ac:dyDescent="0.25"/>
  <cols>
    <col min="1" max="1" width="12.5703125" style="5" customWidth="1"/>
    <col min="2" max="2" width="9.42578125" style="11" customWidth="1"/>
    <col min="3" max="3" width="14.140625" style="14" customWidth="1"/>
    <col min="4" max="4" width="15.140625" style="14" customWidth="1"/>
    <col min="5" max="5" width="14.5703125" style="14" customWidth="1"/>
    <col min="6" max="6" width="14.42578125" style="14" customWidth="1"/>
    <col min="7" max="16" width="6.7109375" style="6" customWidth="1"/>
    <col min="17" max="17" width="9.7109375" style="6" customWidth="1"/>
    <col min="18" max="29" width="6.7109375" style="6" customWidth="1"/>
    <col min="30" max="31" width="10.7109375" style="5" customWidth="1"/>
    <col min="32" max="32" width="12.42578125" style="5" customWidth="1"/>
    <col min="33" max="33" width="14.85546875" style="5" customWidth="1"/>
    <col min="34" max="34" width="18" style="11" customWidth="1"/>
    <col min="35" max="16384" width="9.140625" style="11"/>
  </cols>
  <sheetData>
    <row r="1" spans="1:34" ht="18.75" thickBot="1" x14ac:dyDescent="0.3">
      <c r="A1" s="48"/>
      <c r="B1" s="13"/>
    </row>
    <row r="2" spans="1:34" ht="44.25" customHeight="1" thickBot="1" x14ac:dyDescent="0.3">
      <c r="A2" s="220" t="s">
        <v>11</v>
      </c>
      <c r="B2" s="221"/>
      <c r="C2" s="221"/>
      <c r="D2" s="221"/>
      <c r="E2" s="222"/>
      <c r="F2" s="224" t="s">
        <v>29</v>
      </c>
      <c r="G2" s="224"/>
      <c r="H2" s="224"/>
      <c r="I2" s="224"/>
      <c r="J2" s="224"/>
      <c r="K2" s="224"/>
      <c r="L2" s="224"/>
      <c r="M2" s="224"/>
      <c r="N2" s="224"/>
      <c r="O2" s="224"/>
      <c r="P2" s="224"/>
      <c r="Q2" s="220" t="s">
        <v>30</v>
      </c>
      <c r="R2" s="221"/>
      <c r="S2" s="221"/>
      <c r="T2" s="221"/>
      <c r="U2" s="221"/>
      <c r="V2" s="221"/>
      <c r="W2" s="221"/>
      <c r="X2" s="221"/>
      <c r="Y2" s="221"/>
      <c r="Z2" s="221"/>
      <c r="AA2" s="221"/>
      <c r="AB2" s="221"/>
      <c r="AC2" s="222"/>
      <c r="AD2" s="220" t="s">
        <v>10</v>
      </c>
      <c r="AE2" s="221"/>
      <c r="AF2" s="221"/>
      <c r="AG2" s="221"/>
      <c r="AH2" s="222"/>
    </row>
    <row r="3" spans="1:34" s="17" customFormat="1" ht="44.25" customHeight="1" thickBot="1" x14ac:dyDescent="0.25">
      <c r="A3" s="228"/>
      <c r="B3" s="229"/>
      <c r="C3" s="229"/>
      <c r="D3" s="229"/>
      <c r="E3" s="230"/>
      <c r="F3" s="77"/>
      <c r="G3" s="79" t="s">
        <v>5</v>
      </c>
      <c r="H3" s="232" t="s">
        <v>6</v>
      </c>
      <c r="I3" s="232"/>
      <c r="J3" s="234" t="s">
        <v>7</v>
      </c>
      <c r="K3" s="234"/>
      <c r="L3" s="235"/>
      <c r="M3" s="233" t="s">
        <v>8</v>
      </c>
      <c r="N3" s="234"/>
      <c r="O3" s="234"/>
      <c r="P3" s="235"/>
      <c r="Q3" s="77"/>
      <c r="R3" s="78" t="s">
        <v>31</v>
      </c>
      <c r="S3" s="78" t="s">
        <v>32</v>
      </c>
      <c r="T3" s="78" t="s">
        <v>33</v>
      </c>
      <c r="U3" s="79" t="s">
        <v>34</v>
      </c>
      <c r="V3" s="78" t="s">
        <v>35</v>
      </c>
      <c r="W3" s="78" t="s">
        <v>36</v>
      </c>
      <c r="X3" s="78" t="s">
        <v>37</v>
      </c>
      <c r="Y3" s="78" t="s">
        <v>49</v>
      </c>
      <c r="Z3" s="233" t="s">
        <v>55</v>
      </c>
      <c r="AA3" s="235"/>
      <c r="AB3" s="233" t="s">
        <v>58</v>
      </c>
      <c r="AC3" s="235"/>
      <c r="AD3" s="228"/>
      <c r="AE3" s="229"/>
      <c r="AF3" s="229"/>
      <c r="AG3" s="229"/>
      <c r="AH3" s="230"/>
    </row>
    <row r="4" spans="1:34" s="16" customFormat="1" ht="68.25" customHeight="1" thickBot="1" x14ac:dyDescent="0.3">
      <c r="A4" s="65" t="s">
        <v>0</v>
      </c>
      <c r="B4" s="66" t="s">
        <v>167</v>
      </c>
      <c r="C4" s="67" t="s">
        <v>164</v>
      </c>
      <c r="D4" s="67" t="s">
        <v>1</v>
      </c>
      <c r="E4" s="67" t="s">
        <v>2</v>
      </c>
      <c r="F4" s="67" t="s">
        <v>45</v>
      </c>
      <c r="G4" s="84" t="s">
        <v>254</v>
      </c>
      <c r="H4" s="80" t="s">
        <v>256</v>
      </c>
      <c r="I4" s="81" t="s">
        <v>257</v>
      </c>
      <c r="J4" s="80" t="s">
        <v>258</v>
      </c>
      <c r="K4" s="82" t="s">
        <v>259</v>
      </c>
      <c r="L4" s="81" t="s">
        <v>260</v>
      </c>
      <c r="M4" s="80" t="s">
        <v>261</v>
      </c>
      <c r="N4" s="82" t="s">
        <v>262</v>
      </c>
      <c r="O4" s="82" t="s">
        <v>263</v>
      </c>
      <c r="P4" s="81" t="s">
        <v>278</v>
      </c>
      <c r="Q4" s="67" t="s">
        <v>44</v>
      </c>
      <c r="R4" s="71" t="s">
        <v>264</v>
      </c>
      <c r="S4" s="71" t="s">
        <v>265</v>
      </c>
      <c r="T4" s="71" t="s">
        <v>266</v>
      </c>
      <c r="U4" s="71" t="s">
        <v>267</v>
      </c>
      <c r="V4" s="71" t="s">
        <v>268</v>
      </c>
      <c r="W4" s="71" t="s">
        <v>269</v>
      </c>
      <c r="X4" s="71" t="s">
        <v>270</v>
      </c>
      <c r="Y4" s="71" t="s">
        <v>271</v>
      </c>
      <c r="Z4" s="80" t="s">
        <v>272</v>
      </c>
      <c r="AA4" s="81" t="s">
        <v>273</v>
      </c>
      <c r="AB4" s="80" t="s">
        <v>279</v>
      </c>
      <c r="AC4" s="81" t="s">
        <v>280</v>
      </c>
      <c r="AD4" s="71" t="s">
        <v>51</v>
      </c>
      <c r="AE4" s="71" t="s">
        <v>52</v>
      </c>
      <c r="AF4" s="71" t="s">
        <v>46</v>
      </c>
      <c r="AG4" s="72" t="s">
        <v>9</v>
      </c>
      <c r="AH4" s="75" t="s">
        <v>252</v>
      </c>
    </row>
    <row r="5" spans="1:34" s="12" customFormat="1" ht="16.5" thickTop="1" x14ac:dyDescent="0.25">
      <c r="A5" s="130" t="s">
        <v>191</v>
      </c>
      <c r="B5" s="131" t="str">
        <f t="shared" ref="B5:B10" si="0">"6 класс"</f>
        <v>6 класс</v>
      </c>
      <c r="C5" s="132" t="s">
        <v>340</v>
      </c>
      <c r="D5" s="132" t="s">
        <v>3</v>
      </c>
      <c r="E5" s="132" t="s">
        <v>202</v>
      </c>
      <c r="F5" s="132" t="s">
        <v>208</v>
      </c>
      <c r="G5" s="136">
        <v>1</v>
      </c>
      <c r="H5" s="133">
        <v>1</v>
      </c>
      <c r="I5" s="135">
        <v>1</v>
      </c>
      <c r="J5" s="133">
        <v>1</v>
      </c>
      <c r="K5" s="134">
        <v>1</v>
      </c>
      <c r="L5" s="135">
        <v>0</v>
      </c>
      <c r="M5" s="133">
        <v>1</v>
      </c>
      <c r="N5" s="134">
        <v>1</v>
      </c>
      <c r="O5" s="134">
        <v>1</v>
      </c>
      <c r="P5" s="135">
        <v>1</v>
      </c>
      <c r="Q5" s="132" t="s">
        <v>208</v>
      </c>
      <c r="R5" s="136">
        <v>1</v>
      </c>
      <c r="S5" s="136">
        <v>1</v>
      </c>
      <c r="T5" s="136">
        <v>1</v>
      </c>
      <c r="U5" s="136">
        <v>1</v>
      </c>
      <c r="V5" s="136">
        <v>1</v>
      </c>
      <c r="W5" s="136">
        <v>1</v>
      </c>
      <c r="X5" s="136">
        <v>1</v>
      </c>
      <c r="Y5" s="136">
        <v>1</v>
      </c>
      <c r="Z5" s="133">
        <v>1</v>
      </c>
      <c r="AA5" s="135">
        <v>1</v>
      </c>
      <c r="AB5" s="133">
        <v>0</v>
      </c>
      <c r="AC5" s="135">
        <v>0</v>
      </c>
      <c r="AD5" s="136">
        <f>SUM(Таблица6[[#This Row],[Д1
(из 1)]:[П4
(из 1)]])</f>
        <v>9</v>
      </c>
      <c r="AE5" s="136">
        <f>SUM(Таблица6[[#This Row],[З5
(из 1)]:[Р2
(из 1)]])</f>
        <v>10</v>
      </c>
      <c r="AF5" s="136">
        <f>SUM(Таблица6[[#This Row],[Сумма ПБ за УЧ]:[Сумма ПБ за ПЧ]])</f>
        <v>19</v>
      </c>
      <c r="AG5" s="137" t="s">
        <v>12</v>
      </c>
      <c r="AH5" s="138"/>
    </row>
    <row r="6" spans="1:34" s="12" customFormat="1" ht="16.5" thickBot="1" x14ac:dyDescent="0.3">
      <c r="A6" s="139" t="s">
        <v>192</v>
      </c>
      <c r="B6" s="140" t="str">
        <f t="shared" si="0"/>
        <v>6 класс</v>
      </c>
      <c r="C6" s="141" t="s">
        <v>341</v>
      </c>
      <c r="D6" s="141" t="s">
        <v>3</v>
      </c>
      <c r="E6" s="141" t="s">
        <v>202</v>
      </c>
      <c r="F6" s="141" t="s">
        <v>274</v>
      </c>
      <c r="G6" s="145">
        <v>1</v>
      </c>
      <c r="H6" s="142">
        <v>1</v>
      </c>
      <c r="I6" s="144">
        <v>1</v>
      </c>
      <c r="J6" s="142">
        <v>1</v>
      </c>
      <c r="K6" s="143">
        <v>1</v>
      </c>
      <c r="L6" s="144">
        <v>0</v>
      </c>
      <c r="M6" s="142">
        <v>1</v>
      </c>
      <c r="N6" s="143">
        <v>1</v>
      </c>
      <c r="O6" s="143">
        <v>1</v>
      </c>
      <c r="P6" s="144">
        <v>1</v>
      </c>
      <c r="Q6" s="141" t="s">
        <v>12</v>
      </c>
      <c r="R6" s="145" t="s">
        <v>12</v>
      </c>
      <c r="S6" s="145" t="s">
        <v>12</v>
      </c>
      <c r="T6" s="145" t="s">
        <v>12</v>
      </c>
      <c r="U6" s="145" t="s">
        <v>12</v>
      </c>
      <c r="V6" s="145" t="s">
        <v>12</v>
      </c>
      <c r="W6" s="145" t="s">
        <v>12</v>
      </c>
      <c r="X6" s="145" t="s">
        <v>12</v>
      </c>
      <c r="Y6" s="145" t="s">
        <v>12</v>
      </c>
      <c r="Z6" s="142" t="s">
        <v>12</v>
      </c>
      <c r="AA6" s="144" t="s">
        <v>12</v>
      </c>
      <c r="AB6" s="142" t="s">
        <v>12</v>
      </c>
      <c r="AC6" s="144" t="s">
        <v>12</v>
      </c>
      <c r="AD6" s="145">
        <f>SUM(Таблица6[[#This Row],[Д1
(из 1)]:[П4
(из 1)]])</f>
        <v>9</v>
      </c>
      <c r="AE6" s="145">
        <f>SUM(Таблица6[[#This Row],[З5
(из 1)]:[Р2
(из 1)]])</f>
        <v>0</v>
      </c>
      <c r="AF6" s="145">
        <f>SUM(Таблица6[[#This Row],[Сумма ПБ за УЧ]:[Сумма ПБ за ПЧ]])</f>
        <v>9</v>
      </c>
      <c r="AG6" s="146" t="s">
        <v>50</v>
      </c>
      <c r="AH6" s="147"/>
    </row>
    <row r="7" spans="1:34" ht="16.5" thickTop="1" x14ac:dyDescent="0.25">
      <c r="A7" s="49">
        <v>1</v>
      </c>
      <c r="B7" s="18" t="str">
        <f t="shared" si="0"/>
        <v>6 класс</v>
      </c>
      <c r="C7" s="4"/>
      <c r="D7" s="4"/>
      <c r="E7" s="4"/>
      <c r="F7" s="4"/>
      <c r="G7" s="15"/>
      <c r="H7" s="8"/>
      <c r="I7" s="9"/>
      <c r="J7" s="8"/>
      <c r="K7" s="10"/>
      <c r="L7" s="9"/>
      <c r="M7" s="8"/>
      <c r="N7" s="10"/>
      <c r="O7" s="10"/>
      <c r="P7" s="9"/>
      <c r="Q7" s="4"/>
      <c r="R7" s="15"/>
      <c r="S7" s="15"/>
      <c r="T7" s="15"/>
      <c r="U7" s="15"/>
      <c r="V7" s="15"/>
      <c r="W7" s="15"/>
      <c r="X7" s="15"/>
      <c r="Y7" s="15"/>
      <c r="Z7" s="8"/>
      <c r="AA7" s="9"/>
      <c r="AB7" s="8"/>
      <c r="AC7" s="9"/>
      <c r="AD7" s="7">
        <f>SUM(Таблица6[[#This Row],[Д1
(из 1)]:[П4
(из 1)]])</f>
        <v>0</v>
      </c>
      <c r="AE7" s="7">
        <f>SUM(Таблица6[[#This Row],[З5
(из 1)]:[Р2
(из 1)]])</f>
        <v>0</v>
      </c>
      <c r="AF7" s="7">
        <f>SUM(Таблица6[[#This Row],[Сумма ПБ за УЧ]:[Сумма ПБ за ПЧ]])</f>
        <v>0</v>
      </c>
      <c r="AG7" s="20"/>
      <c r="AH7" s="7"/>
    </row>
    <row r="8" spans="1:34" x14ac:dyDescent="0.25">
      <c r="A8" s="49">
        <v>2</v>
      </c>
      <c r="B8" s="62" t="str">
        <f t="shared" si="0"/>
        <v>6 класс</v>
      </c>
      <c r="C8" s="4"/>
      <c r="D8" s="4"/>
      <c r="E8" s="4"/>
      <c r="F8" s="4"/>
      <c r="G8" s="15"/>
      <c r="H8" s="8"/>
      <c r="I8" s="9"/>
      <c r="J8" s="8"/>
      <c r="K8" s="10"/>
      <c r="L8" s="9"/>
      <c r="M8" s="8"/>
      <c r="N8" s="10"/>
      <c r="O8" s="10"/>
      <c r="P8" s="9"/>
      <c r="Q8" s="4"/>
      <c r="R8" s="15"/>
      <c r="S8" s="15"/>
      <c r="T8" s="15"/>
      <c r="U8" s="15"/>
      <c r="V8" s="15"/>
      <c r="W8" s="15"/>
      <c r="X8" s="15"/>
      <c r="Y8" s="15"/>
      <c r="Z8" s="8"/>
      <c r="AA8" s="9"/>
      <c r="AB8" s="8"/>
      <c r="AC8" s="9"/>
      <c r="AD8" s="19">
        <f>SUM(Таблица6[[#This Row],[Д1
(из 1)]:[П4
(из 1)]])</f>
        <v>0</v>
      </c>
      <c r="AE8" s="19">
        <f>SUM(Таблица6[[#This Row],[З5
(из 1)]:[Р2
(из 1)]])</f>
        <v>0</v>
      </c>
      <c r="AF8" s="19">
        <f>SUM(Таблица6[[#This Row],[Сумма ПБ за УЧ]:[Сумма ПБ за ПЧ]])</f>
        <v>0</v>
      </c>
      <c r="AG8" s="21"/>
      <c r="AH8" s="83"/>
    </row>
    <row r="9" spans="1:34" x14ac:dyDescent="0.25">
      <c r="A9" s="49">
        <v>3</v>
      </c>
      <c r="B9" s="62" t="str">
        <f t="shared" si="0"/>
        <v>6 класс</v>
      </c>
      <c r="C9" s="4"/>
      <c r="D9" s="4"/>
      <c r="E9" s="4"/>
      <c r="F9" s="4"/>
      <c r="G9" s="15"/>
      <c r="H9" s="8"/>
      <c r="I9" s="9"/>
      <c r="J9" s="8"/>
      <c r="K9" s="10"/>
      <c r="L9" s="9"/>
      <c r="M9" s="8"/>
      <c r="N9" s="10"/>
      <c r="O9" s="10"/>
      <c r="P9" s="9"/>
      <c r="Q9" s="4"/>
      <c r="R9" s="15"/>
      <c r="S9" s="15"/>
      <c r="T9" s="15"/>
      <c r="U9" s="15"/>
      <c r="V9" s="15"/>
      <c r="W9" s="15"/>
      <c r="X9" s="15"/>
      <c r="Y9" s="15"/>
      <c r="Z9" s="8"/>
      <c r="AA9" s="9"/>
      <c r="AB9" s="8"/>
      <c r="AC9" s="9"/>
      <c r="AD9" s="19">
        <f>SUM(Таблица6[[#This Row],[Д1
(из 1)]:[П4
(из 1)]])</f>
        <v>0</v>
      </c>
      <c r="AE9" s="19">
        <f>SUM(Таблица6[[#This Row],[З5
(из 1)]:[Р2
(из 1)]])</f>
        <v>0</v>
      </c>
      <c r="AF9" s="19">
        <f>SUM(Таблица6[[#This Row],[Сумма ПБ за УЧ]:[Сумма ПБ за ПЧ]])</f>
        <v>0</v>
      </c>
      <c r="AG9" s="21"/>
      <c r="AH9" s="83"/>
    </row>
    <row r="10" spans="1:34" x14ac:dyDescent="0.25">
      <c r="A10" s="49" t="s">
        <v>163</v>
      </c>
      <c r="B10" s="18" t="str">
        <f t="shared" si="0"/>
        <v>6 класс</v>
      </c>
      <c r="C10" s="4"/>
      <c r="D10" s="4"/>
      <c r="E10" s="4"/>
      <c r="F10" s="4"/>
      <c r="G10" s="15"/>
      <c r="H10" s="8"/>
      <c r="I10" s="9"/>
      <c r="J10" s="8"/>
      <c r="L10" s="9"/>
      <c r="M10" s="8"/>
      <c r="P10" s="9"/>
      <c r="Q10" s="4"/>
      <c r="R10" s="15"/>
      <c r="S10" s="15"/>
      <c r="T10" s="15"/>
      <c r="U10" s="15"/>
      <c r="V10" s="15"/>
      <c r="W10" s="15"/>
      <c r="X10" s="15"/>
      <c r="Y10" s="15"/>
      <c r="Z10" s="8"/>
      <c r="AA10" s="9"/>
      <c r="AB10" s="8"/>
      <c r="AC10" s="9"/>
      <c r="AD10" s="19">
        <f>SUM(Таблица6[[#This Row],[Д1
(из 1)]:[П4
(из 1)]])</f>
        <v>0</v>
      </c>
      <c r="AE10" s="19">
        <f>SUM(Таблица6[[#This Row],[З5
(из 1)]:[Р2
(из 1)]])</f>
        <v>0</v>
      </c>
      <c r="AF10" s="19">
        <f>SUM(Таблица6[[#This Row],[Сумма ПБ за УЧ]:[Сумма ПБ за ПЧ]])</f>
        <v>0</v>
      </c>
      <c r="AG10" s="21"/>
      <c r="AH10" s="7"/>
    </row>
  </sheetData>
  <mergeCells count="9">
    <mergeCell ref="AD2:AH3"/>
    <mergeCell ref="A2:E3"/>
    <mergeCell ref="F2:P2"/>
    <mergeCell ref="Z3:AA3"/>
    <mergeCell ref="Q2:AC2"/>
    <mergeCell ref="AB3:AC3"/>
    <mergeCell ref="H3:I3"/>
    <mergeCell ref="J3:L3"/>
    <mergeCell ref="M3:P3"/>
  </mergeCells>
  <conditionalFormatting sqref="AD5:AD10">
    <cfRule type="cellIs" dxfId="23" priority="3" operator="lessThan">
      <formula>9</formula>
    </cfRule>
    <cfRule type="cellIs" dxfId="22" priority="4" operator="greaterThanOrEqual">
      <formula>9</formula>
    </cfRule>
  </conditionalFormatting>
  <conditionalFormatting sqref="AF5:AF10">
    <cfRule type="cellIs" dxfId="21" priority="1" operator="lessThan">
      <formula>20</formula>
    </cfRule>
    <cfRule type="cellIs" dxfId="20" priority="2" operator="greaterThanOrEqual">
      <formula>20</formula>
    </cfRule>
  </conditionalFormatting>
  <pageMargins left="0.70866141732283472" right="0.70866141732283472" top="0.74803149606299213" bottom="0.74803149606299213" header="0.31496062992125984" footer="0.31496062992125984"/>
  <pageSetup paperSize="9" scale="41" fitToHeight="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k D A A B Q S w M E F A A C A A g A S 4 + w W q w S C N q p A A A A + g A A A B I A H A B D b 2 5 m a W c v U G F j a 2 F n Z S 5 4 b W w g o h g A K K A U A A A A A A A A A A A A A A A A A A A A A A A A A A A A h Y 9 N D o I w F I S v Q r q n r 6 3 B H / I o C 7 e S G I 3 G L c E K j V B M K c L d X H g k r y C J o u 5 c z s y 3 + O Z x u 2 P c V 6 V 3 V b b R t Y k I p 4 x 4 y m T 1 U Z s 8 I q 0 7 + X M S S 1 y n 2 T n N l T f A p g n 7 5 h i R w r l L C N B 1 H e 0 m t L Y 5 C M Y 4 H J L V N i t U l Z I P r P / D v j a N S 0 2 m i M T 9 S 0 Y K O u U 0 4 A t B A y H E D G E c M N H m C 4 n B m T K E n x K X b e l a q 6 R t / c 0 O Y Y w I 7 x / y C V B L A w Q U A A I A C A B L j 7 B a 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S 4 + w W i i K R 7 g O A A A A E Q A A A B M A H A B G b 3 J t d W x h c y 9 T Z W N 0 a W 9 u M S 5 t I K I Y A C i g F A A A A A A A A A A A A A A A A A A A A A A A A A A A A C t O T S 7 J z M 9 T C I b Q h t Y A U E s B A i 0 A F A A C A A g A S 4 + w W q w S C N q p A A A A + g A A A B I A A A A A A A A A A A A A A A A A A A A A A E N v b m Z p Z y 9 Q Y W N r Y W d l L n h t b F B L A Q I t A B Q A A g A I A E u P s F o P y u m r p A A A A O k A A A A T A A A A A A A A A A A A A A A A A P U A A A B b Q 2 9 u d G V u d F 9 U e X B l c 1 0 u e G 1 s U E s B A i 0 A F A A C A A g A S 4 + w W i i K R 7 g O A A A A E Q A A A B M A A A A A A A A A A A A A A A A A 5 g E A A E Z v c m 1 1 b G F z L 1 N l Y 3 R p b 2 4 x L m 1 Q S w U G A A A A A A M A A w D C A A A A Q Q 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H o d v I L 5 b j t L k Y P u O Z c Q V r A A A A A A A g A A A A A A E G Y A A A A B A A A g A A A A V o C z u M K p b H z S X b b B L + c k f u g 0 J R c X 9 d i i a B 7 E l K c Z / J I A A A A A D o A A A A A C A A A g A A A A Y x o C M b M F o M 5 K n P D N Z V Q T Z r 6 8 C k X I 0 i 4 f 2 P 0 1 G k G l H G 1 Q A A A A z H 3 q W O 6 M b / g r 2 n W W 0 8 T A 2 N 0 1 S j p Y 9 F o t v R B A z f V i z i Y D h d T f m i A J 4 k S u g i L X L E 2 1 r D O M E j Q s N 1 q 6 6 H 9 0 2 j x f X Y W o x d Q Y s M I F C M U q a d s R 6 d l A A A A A H r F W + 3 4 h F l h r O D E n p 6 n S q q u z H F W 8 R a W t D 3 p V E y h / o N A s X E e 3 z E X X 5 L p T E Y + M H q Y c U u t U p s 5 7 T a M I / y R r x l Q I U A = = < / D a t a M a s h u p > 
</file>

<file path=customXml/itemProps1.xml><?xml version="1.0" encoding="utf-8"?>
<ds:datastoreItem xmlns:ds="http://schemas.openxmlformats.org/officeDocument/2006/customXml" ds:itemID="{612A3E89-B848-4E7B-B500-119408A03EF5}">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14</vt:i4>
      </vt:variant>
      <vt:variant>
        <vt:lpstr>Именованные диапазоны</vt:lpstr>
      </vt:variant>
      <vt:variant>
        <vt:i4>2</vt:i4>
      </vt:variant>
    </vt:vector>
  </HeadingPairs>
  <TitlesOfParts>
    <vt:vector size="16" baseType="lpstr">
      <vt:lpstr>регионы</vt:lpstr>
      <vt:lpstr>Правила заполнения</vt:lpstr>
      <vt:lpstr>Титул</vt:lpstr>
      <vt:lpstr>1 класс</vt:lpstr>
      <vt:lpstr>2 класс</vt:lpstr>
      <vt:lpstr>3 класс</vt:lpstr>
      <vt:lpstr>4 класс</vt:lpstr>
      <vt:lpstr>5 класс</vt:lpstr>
      <vt:lpstr>6 класс</vt:lpstr>
      <vt:lpstr>7 класс</vt:lpstr>
      <vt:lpstr>8 класс</vt:lpstr>
      <vt:lpstr>9 класс</vt:lpstr>
      <vt:lpstr>10 класс</vt:lpstr>
      <vt:lpstr>11 класс</vt:lpstr>
      <vt:lpstr>'Правила заполнения'!Область_печати</vt:lpstr>
      <vt:lpstr>Титул!Область_печати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Komment</cp:lastModifiedBy>
  <cp:lastPrinted>2026-06-03T11:14:53Z</cp:lastPrinted>
  <dcterms:created xsi:type="dcterms:W3CDTF">2015-06-05T18:19:34Z</dcterms:created>
  <dcterms:modified xsi:type="dcterms:W3CDTF">2026-06-03T11:35:16Z</dcterms:modified>
</cp:coreProperties>
</file>